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:\AEA Projects\Power Project Fund Loans\Loan Document Templates\2025 Revised Forms\"/>
    </mc:Choice>
  </mc:AlternateContent>
  <xr:revisionPtr revIDLastSave="0" documentId="13_ncr:1_{A0862830-F80E-4953-811F-B54400E03B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mplate" sheetId="1" r:id="rId1"/>
    <sheet name="Validation" sheetId="2" state="hidden" r:id="rId2"/>
  </sheets>
  <definedNames>
    <definedName name="_xlnm.Print_Area" localSheetId="0">Template!$A$1:$I$377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l="1"/>
  <c r="D111" i="1"/>
  <c r="B113" i="1" l="1"/>
  <c r="D112" i="1"/>
  <c r="B114" i="1" l="1"/>
  <c r="D113" i="1"/>
  <c r="B115" i="1" l="1"/>
  <c r="D114" i="1"/>
  <c r="B116" i="1" l="1"/>
  <c r="D115" i="1"/>
  <c r="B117" i="1" l="1"/>
  <c r="D116" i="1"/>
  <c r="B118" i="1" l="1"/>
  <c r="D117" i="1"/>
  <c r="B119" i="1" l="1"/>
  <c r="D118" i="1"/>
  <c r="B120" i="1" l="1"/>
  <c r="D119" i="1"/>
  <c r="B121" i="1" l="1"/>
  <c r="D120" i="1"/>
  <c r="B122" i="1" l="1"/>
  <c r="D121" i="1"/>
  <c r="B123" i="1" l="1"/>
  <c r="D122" i="1"/>
  <c r="B124" i="1" l="1"/>
  <c r="D123" i="1"/>
  <c r="B125" i="1" l="1"/>
  <c r="D124" i="1"/>
  <c r="B126" i="1" l="1"/>
  <c r="D125" i="1"/>
  <c r="B127" i="1" l="1"/>
  <c r="D126" i="1"/>
  <c r="B128" i="1" l="1"/>
  <c r="D127" i="1"/>
  <c r="B129" i="1" l="1"/>
  <c r="D128" i="1"/>
  <c r="B14" i="1"/>
  <c r="B13" i="1"/>
  <c r="B130" i="1" l="1"/>
  <c r="D129" i="1"/>
  <c r="B131" i="1" l="1"/>
  <c r="D130" i="1"/>
  <c r="B132" i="1" l="1"/>
  <c r="D131" i="1"/>
  <c r="B133" i="1" l="1"/>
  <c r="D132" i="1"/>
  <c r="B134" i="1" l="1"/>
  <c r="D133" i="1"/>
  <c r="B135" i="1" l="1"/>
  <c r="D134" i="1"/>
  <c r="B136" i="1" l="1"/>
  <c r="D135" i="1"/>
  <c r="B137" i="1" l="1"/>
  <c r="D136" i="1"/>
  <c r="B138" i="1" l="1"/>
  <c r="D137" i="1"/>
  <c r="B139" i="1" l="1"/>
  <c r="D138" i="1"/>
  <c r="B140" i="1" l="1"/>
  <c r="D139" i="1"/>
  <c r="B141" i="1" l="1"/>
  <c r="D140" i="1"/>
  <c r="B142" i="1" l="1"/>
  <c r="D141" i="1"/>
  <c r="B143" i="1" l="1"/>
  <c r="D142" i="1"/>
  <c r="B144" i="1" l="1"/>
  <c r="D143" i="1"/>
  <c r="B145" i="1" l="1"/>
  <c r="D144" i="1"/>
  <c r="B146" i="1" l="1"/>
  <c r="D145" i="1"/>
  <c r="B147" i="1" l="1"/>
  <c r="D146" i="1"/>
  <c r="B148" i="1" l="1"/>
  <c r="D147" i="1"/>
  <c r="B149" i="1" l="1"/>
  <c r="D148" i="1"/>
  <c r="B150" i="1" l="1"/>
  <c r="D149" i="1"/>
  <c r="B151" i="1" l="1"/>
  <c r="D150" i="1"/>
  <c r="B152" i="1" l="1"/>
  <c r="D151" i="1"/>
  <c r="B153" i="1" l="1"/>
  <c r="D152" i="1"/>
  <c r="B154" i="1" l="1"/>
  <c r="D153" i="1"/>
  <c r="B155" i="1" l="1"/>
  <c r="D154" i="1"/>
  <c r="B156" i="1" l="1"/>
  <c r="D155" i="1"/>
  <c r="B157" i="1" l="1"/>
  <c r="D156" i="1"/>
  <c r="B158" i="1" l="1"/>
  <c r="D157" i="1"/>
  <c r="B159" i="1" l="1"/>
  <c r="D158" i="1"/>
  <c r="B160" i="1" l="1"/>
  <c r="D159" i="1"/>
  <c r="B161" i="1" l="1"/>
  <c r="D160" i="1"/>
  <c r="B162" i="1" l="1"/>
  <c r="D161" i="1"/>
  <c r="B163" i="1" l="1"/>
  <c r="D162" i="1"/>
  <c r="B164" i="1" l="1"/>
  <c r="D163" i="1"/>
  <c r="B165" i="1" l="1"/>
  <c r="D164" i="1"/>
  <c r="D165" i="1" l="1"/>
  <c r="B166" i="1"/>
  <c r="D166" i="1" l="1"/>
  <c r="B167" i="1"/>
  <c r="D167" i="1" l="1"/>
  <c r="B168" i="1"/>
  <c r="D168" i="1" l="1"/>
  <c r="B169" i="1"/>
  <c r="D169" i="1" l="1"/>
  <c r="B170" i="1"/>
  <c r="B171" i="1" l="1"/>
  <c r="D170" i="1"/>
  <c r="B172" i="1" l="1"/>
  <c r="D171" i="1"/>
  <c r="B173" i="1" l="1"/>
  <c r="D172" i="1"/>
  <c r="B174" i="1" l="1"/>
  <c r="D173" i="1"/>
  <c r="D174" i="1" l="1"/>
  <c r="B175" i="1"/>
  <c r="D175" i="1" l="1"/>
  <c r="B176" i="1"/>
  <c r="D176" i="1" l="1"/>
  <c r="B177" i="1"/>
  <c r="B178" i="1" l="1"/>
  <c r="D177" i="1"/>
  <c r="B179" i="1" l="1"/>
  <c r="D178" i="1"/>
  <c r="B180" i="1" l="1"/>
  <c r="D179" i="1"/>
  <c r="B181" i="1" l="1"/>
  <c r="D180" i="1"/>
  <c r="D181" i="1" l="1"/>
  <c r="B182" i="1"/>
  <c r="D182" i="1" l="1"/>
  <c r="B183" i="1"/>
  <c r="D183" i="1" l="1"/>
  <c r="B184" i="1"/>
  <c r="D184" i="1" l="1"/>
  <c r="B185" i="1"/>
  <c r="B186" i="1" l="1"/>
  <c r="D185" i="1"/>
  <c r="B187" i="1" l="1"/>
  <c r="D186" i="1"/>
  <c r="B188" i="1" l="1"/>
  <c r="D187" i="1"/>
  <c r="B189" i="1" l="1"/>
  <c r="D188" i="1"/>
  <c r="D189" i="1" l="1"/>
  <c r="B190" i="1"/>
  <c r="D190" i="1" l="1"/>
  <c r="B191" i="1"/>
  <c r="B192" i="1" l="1"/>
  <c r="D191" i="1"/>
  <c r="D192" i="1" l="1"/>
  <c r="B193" i="1"/>
  <c r="B194" i="1" l="1"/>
  <c r="D193" i="1"/>
  <c r="B195" i="1" l="1"/>
  <c r="D194" i="1"/>
  <c r="B196" i="1" l="1"/>
  <c r="D195" i="1"/>
  <c r="B197" i="1" l="1"/>
  <c r="D196" i="1"/>
  <c r="B198" i="1" l="1"/>
  <c r="D197" i="1"/>
  <c r="D198" i="1" l="1"/>
  <c r="B199" i="1"/>
  <c r="B200" i="1" l="1"/>
  <c r="D199" i="1"/>
  <c r="D200" i="1" l="1"/>
  <c r="B201" i="1"/>
  <c r="B202" i="1" l="1"/>
  <c r="D201" i="1"/>
  <c r="B203" i="1" l="1"/>
  <c r="D202" i="1"/>
  <c r="B204" i="1" l="1"/>
  <c r="D203" i="1"/>
  <c r="B205" i="1" l="1"/>
  <c r="D204" i="1"/>
  <c r="B206" i="1" l="1"/>
  <c r="D205" i="1"/>
  <c r="D206" i="1" l="1"/>
  <c r="B207" i="1"/>
  <c r="D207" i="1" l="1"/>
  <c r="B208" i="1"/>
  <c r="D208" i="1" l="1"/>
  <c r="B209" i="1"/>
  <c r="B210" i="1" l="1"/>
  <c r="D209" i="1"/>
  <c r="B211" i="1" l="1"/>
  <c r="D210" i="1"/>
  <c r="D211" i="1" l="1"/>
  <c r="B212" i="1"/>
  <c r="D212" i="1" l="1"/>
  <c r="B213" i="1"/>
  <c r="B214" i="1" l="1"/>
  <c r="D213" i="1"/>
  <c r="D214" i="1" l="1"/>
  <c r="B215" i="1"/>
  <c r="D215" i="1" l="1"/>
  <c r="B216" i="1"/>
  <c r="D216" i="1" l="1"/>
  <c r="B217" i="1"/>
  <c r="B218" i="1" l="1"/>
  <c r="D217" i="1"/>
  <c r="B219" i="1" l="1"/>
  <c r="D218" i="1"/>
  <c r="B220" i="1" l="1"/>
  <c r="D219" i="1"/>
  <c r="B221" i="1" l="1"/>
  <c r="D220" i="1"/>
  <c r="B222" i="1" l="1"/>
  <c r="D221" i="1"/>
  <c r="D222" i="1" l="1"/>
  <c r="B223" i="1"/>
  <c r="D223" i="1" l="1"/>
  <c r="B224" i="1"/>
  <c r="D224" i="1" l="1"/>
  <c r="B225" i="1"/>
  <c r="B226" i="1" l="1"/>
  <c r="D225" i="1"/>
  <c r="B227" i="1" l="1"/>
  <c r="D226" i="1"/>
  <c r="D227" i="1" l="1"/>
  <c r="B228" i="1"/>
  <c r="B229" i="1" l="1"/>
  <c r="D228" i="1"/>
  <c r="B230" i="1" l="1"/>
  <c r="D229" i="1"/>
  <c r="B231" i="1" l="1"/>
  <c r="D230" i="1"/>
  <c r="D231" i="1" l="1"/>
  <c r="B232" i="1"/>
  <c r="D232" i="1" l="1"/>
  <c r="B233" i="1"/>
  <c r="B234" i="1" l="1"/>
  <c r="D233" i="1"/>
  <c r="D234" i="1" l="1"/>
  <c r="B235" i="1"/>
  <c r="D235" i="1" l="1"/>
  <c r="B236" i="1"/>
  <c r="D236" i="1" l="1"/>
  <c r="B237" i="1"/>
  <c r="D237" i="1" l="1"/>
  <c r="B238" i="1"/>
  <c r="D238" i="1" l="1"/>
  <c r="B239" i="1"/>
  <c r="D239" i="1" l="1"/>
  <c r="B240" i="1"/>
  <c r="D240" i="1" l="1"/>
  <c r="B241" i="1"/>
  <c r="D241" i="1" l="1"/>
  <c r="B242" i="1"/>
  <c r="D242" i="1" l="1"/>
  <c r="B243" i="1"/>
  <c r="B244" i="1" l="1"/>
  <c r="D243" i="1"/>
  <c r="B245" i="1" l="1"/>
  <c r="D244" i="1"/>
  <c r="D245" i="1" l="1"/>
  <c r="B246" i="1"/>
  <c r="B247" i="1" l="1"/>
  <c r="D246" i="1"/>
  <c r="D247" i="1" l="1"/>
  <c r="B248" i="1"/>
  <c r="B249" i="1" l="1"/>
  <c r="D248" i="1"/>
  <c r="D249" i="1" l="1"/>
  <c r="B250" i="1"/>
  <c r="B251" i="1" l="1"/>
  <c r="D250" i="1"/>
  <c r="E5" i="1"/>
  <c r="B252" i="1" l="1"/>
  <c r="D251" i="1"/>
  <c r="E280" i="1"/>
  <c r="E288" i="1"/>
  <c r="E296" i="1"/>
  <c r="E304" i="1"/>
  <c r="E312" i="1"/>
  <c r="E320" i="1"/>
  <c r="E328" i="1"/>
  <c r="E336" i="1"/>
  <c r="E344" i="1"/>
  <c r="E352" i="1"/>
  <c r="E360" i="1"/>
  <c r="E368" i="1"/>
  <c r="E376" i="1"/>
  <c r="E281" i="1"/>
  <c r="E289" i="1"/>
  <c r="E297" i="1"/>
  <c r="E305" i="1"/>
  <c r="E313" i="1"/>
  <c r="E321" i="1"/>
  <c r="E329" i="1"/>
  <c r="E337" i="1"/>
  <c r="E345" i="1"/>
  <c r="E353" i="1"/>
  <c r="E361" i="1"/>
  <c r="E369" i="1"/>
  <c r="E377" i="1"/>
  <c r="E284" i="1"/>
  <c r="E356" i="1"/>
  <c r="E285" i="1"/>
  <c r="E293" i="1"/>
  <c r="E301" i="1"/>
  <c r="E309" i="1"/>
  <c r="E317" i="1"/>
  <c r="E325" i="1"/>
  <c r="E341" i="1"/>
  <c r="E349" i="1"/>
  <c r="E357" i="1"/>
  <c r="E373" i="1"/>
  <c r="E286" i="1"/>
  <c r="E302" i="1"/>
  <c r="E318" i="1"/>
  <c r="E334" i="1"/>
  <c r="E350" i="1"/>
  <c r="E366" i="1"/>
  <c r="E287" i="1"/>
  <c r="E303" i="1"/>
  <c r="E319" i="1"/>
  <c r="E335" i="1"/>
  <c r="E351" i="1"/>
  <c r="E367" i="1"/>
  <c r="E282" i="1"/>
  <c r="E290" i="1"/>
  <c r="E298" i="1"/>
  <c r="E306" i="1"/>
  <c r="E314" i="1"/>
  <c r="E322" i="1"/>
  <c r="E330" i="1"/>
  <c r="E338" i="1"/>
  <c r="E346" i="1"/>
  <c r="E354" i="1"/>
  <c r="E362" i="1"/>
  <c r="E370" i="1"/>
  <c r="E276" i="1"/>
  <c r="E283" i="1"/>
  <c r="E291" i="1"/>
  <c r="E299" i="1"/>
  <c r="E307" i="1"/>
  <c r="E315" i="1"/>
  <c r="E323" i="1"/>
  <c r="E331" i="1"/>
  <c r="E339" i="1"/>
  <c r="E347" i="1"/>
  <c r="E355" i="1"/>
  <c r="E363" i="1"/>
  <c r="E371" i="1"/>
  <c r="E292" i="1"/>
  <c r="E300" i="1"/>
  <c r="E308" i="1"/>
  <c r="E316" i="1"/>
  <c r="E324" i="1"/>
  <c r="E332" i="1"/>
  <c r="E340" i="1"/>
  <c r="E348" i="1"/>
  <c r="E364" i="1"/>
  <c r="E372" i="1"/>
  <c r="E277" i="1"/>
  <c r="E333" i="1"/>
  <c r="E365" i="1"/>
  <c r="E278" i="1"/>
  <c r="E294" i="1"/>
  <c r="E310" i="1"/>
  <c r="E326" i="1"/>
  <c r="E342" i="1"/>
  <c r="E358" i="1"/>
  <c r="E374" i="1"/>
  <c r="E279" i="1"/>
  <c r="E295" i="1"/>
  <c r="E311" i="1"/>
  <c r="E327" i="1"/>
  <c r="E343" i="1"/>
  <c r="E359" i="1"/>
  <c r="E375" i="1"/>
  <c r="E22" i="1"/>
  <c r="E171" i="1"/>
  <c r="E179" i="1"/>
  <c r="E187" i="1"/>
  <c r="E195" i="1"/>
  <c r="E203" i="1"/>
  <c r="E211" i="1"/>
  <c r="E219" i="1"/>
  <c r="E227" i="1"/>
  <c r="E235" i="1"/>
  <c r="E243" i="1"/>
  <c r="E251" i="1"/>
  <c r="E259" i="1"/>
  <c r="E267" i="1"/>
  <c r="E275" i="1"/>
  <c r="E113" i="1"/>
  <c r="E117" i="1"/>
  <c r="E124" i="1"/>
  <c r="E130" i="1"/>
  <c r="E138" i="1"/>
  <c r="E146" i="1"/>
  <c r="E154" i="1"/>
  <c r="E162" i="1"/>
  <c r="E166" i="1"/>
  <c r="E172" i="1"/>
  <c r="E180" i="1"/>
  <c r="E188" i="1"/>
  <c r="E196" i="1"/>
  <c r="E204" i="1"/>
  <c r="E212" i="1"/>
  <c r="E220" i="1"/>
  <c r="E228" i="1"/>
  <c r="E236" i="1"/>
  <c r="E244" i="1"/>
  <c r="E252" i="1"/>
  <c r="E260" i="1"/>
  <c r="E268" i="1"/>
  <c r="E118" i="1"/>
  <c r="E131" i="1"/>
  <c r="E139" i="1"/>
  <c r="E147" i="1"/>
  <c r="E155" i="1"/>
  <c r="E163" i="1"/>
  <c r="E173" i="1"/>
  <c r="E181" i="1"/>
  <c r="E189" i="1"/>
  <c r="E197" i="1"/>
  <c r="E205" i="1"/>
  <c r="E213" i="1"/>
  <c r="E221" i="1"/>
  <c r="E229" i="1"/>
  <c r="E237" i="1"/>
  <c r="E245" i="1"/>
  <c r="E253" i="1"/>
  <c r="E261" i="1"/>
  <c r="E269" i="1"/>
  <c r="E114" i="1"/>
  <c r="E119" i="1"/>
  <c r="E125" i="1"/>
  <c r="E132" i="1"/>
  <c r="E140" i="1"/>
  <c r="E148" i="1"/>
  <c r="E156" i="1"/>
  <c r="E164" i="1"/>
  <c r="E167" i="1"/>
  <c r="E174" i="1"/>
  <c r="E182" i="1"/>
  <c r="E190" i="1"/>
  <c r="E198" i="1"/>
  <c r="E206" i="1"/>
  <c r="E214" i="1"/>
  <c r="E222" i="1"/>
  <c r="E230" i="1"/>
  <c r="E238" i="1"/>
  <c r="E246" i="1"/>
  <c r="E254" i="1"/>
  <c r="E262" i="1"/>
  <c r="E270" i="1"/>
  <c r="E111" i="1"/>
  <c r="E120" i="1"/>
  <c r="E126" i="1"/>
  <c r="E133" i="1"/>
  <c r="E141" i="1"/>
  <c r="E149" i="1"/>
  <c r="E175" i="1"/>
  <c r="E183" i="1"/>
  <c r="E191" i="1"/>
  <c r="E199" i="1"/>
  <c r="E207" i="1"/>
  <c r="E215" i="1"/>
  <c r="E223" i="1"/>
  <c r="E231" i="1"/>
  <c r="E239" i="1"/>
  <c r="E247" i="1"/>
  <c r="E255" i="1"/>
  <c r="E263" i="1"/>
  <c r="E271" i="1"/>
  <c r="E115" i="1"/>
  <c r="E127" i="1"/>
  <c r="E134" i="1"/>
  <c r="E142" i="1"/>
  <c r="E150" i="1"/>
  <c r="E158" i="1"/>
  <c r="E168" i="1"/>
  <c r="E184" i="1"/>
  <c r="E192" i="1"/>
  <c r="E200" i="1"/>
  <c r="E208" i="1"/>
  <c r="E216" i="1"/>
  <c r="E224" i="1"/>
  <c r="E232" i="1"/>
  <c r="E240" i="1"/>
  <c r="E248" i="1"/>
  <c r="E256" i="1"/>
  <c r="E264" i="1"/>
  <c r="E272" i="1"/>
  <c r="E121" i="1"/>
  <c r="E128" i="1"/>
  <c r="E176" i="1"/>
  <c r="E186" i="1"/>
  <c r="E218" i="1"/>
  <c r="E250" i="1"/>
  <c r="E137" i="1"/>
  <c r="E159" i="1"/>
  <c r="E225" i="1"/>
  <c r="E273" i="1"/>
  <c r="E210" i="1"/>
  <c r="E153" i="1"/>
  <c r="E217" i="1"/>
  <c r="E193" i="1"/>
  <c r="E257" i="1"/>
  <c r="E112" i="1"/>
  <c r="E122" i="1"/>
  <c r="E143" i="1"/>
  <c r="E160" i="1"/>
  <c r="E177" i="1"/>
  <c r="E129" i="1"/>
  <c r="E178" i="1"/>
  <c r="E116" i="1"/>
  <c r="E249" i="1"/>
  <c r="E157" i="1"/>
  <c r="E194" i="1"/>
  <c r="E226" i="1"/>
  <c r="E258" i="1"/>
  <c r="E123" i="1"/>
  <c r="E144" i="1"/>
  <c r="E161" i="1"/>
  <c r="E241" i="1"/>
  <c r="E152" i="1"/>
  <c r="E242" i="1"/>
  <c r="E135" i="1"/>
  <c r="E185" i="1"/>
  <c r="E169" i="1"/>
  <c r="E201" i="1"/>
  <c r="E233" i="1"/>
  <c r="E265" i="1"/>
  <c r="E145" i="1"/>
  <c r="E165" i="1"/>
  <c r="E209" i="1"/>
  <c r="E274" i="1"/>
  <c r="E136" i="1"/>
  <c r="E170" i="1"/>
  <c r="E202" i="1"/>
  <c r="E234" i="1"/>
  <c r="E266" i="1"/>
  <c r="E151" i="1"/>
  <c r="E80" i="1"/>
  <c r="E88" i="1"/>
  <c r="E96" i="1"/>
  <c r="E104" i="1"/>
  <c r="E83" i="1"/>
  <c r="E99" i="1"/>
  <c r="E77" i="1"/>
  <c r="E109" i="1"/>
  <c r="E78" i="1"/>
  <c r="E86" i="1"/>
  <c r="E94" i="1"/>
  <c r="E102" i="1"/>
  <c r="E110" i="1"/>
  <c r="E79" i="1"/>
  <c r="E87" i="1"/>
  <c r="E95" i="1"/>
  <c r="E103" i="1"/>
  <c r="E81" i="1"/>
  <c r="E89" i="1"/>
  <c r="E97" i="1"/>
  <c r="E105" i="1"/>
  <c r="E82" i="1"/>
  <c r="E90" i="1"/>
  <c r="E98" i="1"/>
  <c r="E106" i="1"/>
  <c r="E75" i="1"/>
  <c r="E91" i="1"/>
  <c r="E107" i="1"/>
  <c r="E76" i="1"/>
  <c r="E84" i="1"/>
  <c r="E92" i="1"/>
  <c r="E100" i="1"/>
  <c r="E108" i="1"/>
  <c r="E85" i="1"/>
  <c r="E93" i="1"/>
  <c r="E101" i="1"/>
  <c r="E20" i="1"/>
  <c r="E28" i="1"/>
  <c r="E36" i="1"/>
  <c r="E44" i="1"/>
  <c r="E52" i="1"/>
  <c r="E60" i="1"/>
  <c r="E68" i="1"/>
  <c r="E47" i="1"/>
  <c r="E63" i="1"/>
  <c r="E16" i="1"/>
  <c r="E40" i="1"/>
  <c r="E64" i="1"/>
  <c r="E17" i="1"/>
  <c r="E49" i="1"/>
  <c r="E73" i="1"/>
  <c r="E34" i="1"/>
  <c r="E58" i="1"/>
  <c r="E19" i="1"/>
  <c r="E51" i="1"/>
  <c r="E67" i="1"/>
  <c r="E21" i="1"/>
  <c r="E29" i="1"/>
  <c r="E37" i="1"/>
  <c r="E45" i="1"/>
  <c r="E53" i="1"/>
  <c r="E61" i="1"/>
  <c r="E69" i="1"/>
  <c r="E39" i="1"/>
  <c r="E71" i="1"/>
  <c r="E24" i="1"/>
  <c r="E32" i="1"/>
  <c r="E48" i="1"/>
  <c r="E72" i="1"/>
  <c r="E33" i="1"/>
  <c r="E41" i="1"/>
  <c r="E65" i="1"/>
  <c r="E26" i="1"/>
  <c r="E42" i="1"/>
  <c r="E66" i="1"/>
  <c r="E27" i="1"/>
  <c r="E59" i="1"/>
  <c r="E30" i="1"/>
  <c r="E38" i="1"/>
  <c r="E46" i="1"/>
  <c r="E54" i="1"/>
  <c r="E62" i="1"/>
  <c r="E70" i="1"/>
  <c r="E56" i="1"/>
  <c r="E25" i="1"/>
  <c r="E57" i="1"/>
  <c r="E18" i="1"/>
  <c r="E50" i="1"/>
  <c r="E74" i="1"/>
  <c r="E43" i="1"/>
  <c r="E14" i="1"/>
  <c r="E15" i="1"/>
  <c r="E23" i="1"/>
  <c r="E31" i="1"/>
  <c r="E55" i="1"/>
  <c r="E35" i="1"/>
  <c r="D17" i="1"/>
  <c r="B253" i="1" l="1"/>
  <c r="D252" i="1"/>
  <c r="D75" i="1"/>
  <c r="D13" i="1"/>
  <c r="H13" i="1" s="1"/>
  <c r="C14" i="1" s="1"/>
  <c r="D253" i="1" l="1"/>
  <c r="B254" i="1"/>
  <c r="D76" i="1"/>
  <c r="D15" i="1"/>
  <c r="D14" i="1"/>
  <c r="D254" i="1" l="1"/>
  <c r="B255" i="1"/>
  <c r="H14" i="1"/>
  <c r="C15" i="1" s="1"/>
  <c r="F14" i="1"/>
  <c r="D77" i="1"/>
  <c r="D47" i="1"/>
  <c r="D36" i="1"/>
  <c r="D68" i="1"/>
  <c r="D34" i="1"/>
  <c r="D66" i="1"/>
  <c r="D71" i="1"/>
  <c r="D57" i="1"/>
  <c r="D28" i="1"/>
  <c r="D26" i="1"/>
  <c r="D58" i="1"/>
  <c r="D53" i="1"/>
  <c r="D43" i="1"/>
  <c r="D69" i="1"/>
  <c r="D32" i="1"/>
  <c r="D64" i="1"/>
  <c r="D30" i="1"/>
  <c r="D62" i="1"/>
  <c r="D65" i="1"/>
  <c r="D19" i="1"/>
  <c r="D51" i="1"/>
  <c r="D25" i="1"/>
  <c r="D40" i="1"/>
  <c r="D72" i="1"/>
  <c r="D38" i="1"/>
  <c r="D70" i="1"/>
  <c r="D60" i="1"/>
  <c r="D23" i="1"/>
  <c r="D39" i="1"/>
  <c r="D73" i="1"/>
  <c r="D55" i="1"/>
  <c r="D29" i="1"/>
  <c r="D44" i="1"/>
  <c r="D74" i="1"/>
  <c r="D27" i="1"/>
  <c r="D59" i="1"/>
  <c r="D37" i="1"/>
  <c r="D21" i="1"/>
  <c r="D48" i="1"/>
  <c r="D46" i="1"/>
  <c r="D31" i="1"/>
  <c r="D63" i="1"/>
  <c r="D49" i="1"/>
  <c r="D33" i="1"/>
  <c r="D20" i="1"/>
  <c r="D52" i="1"/>
  <c r="D18" i="1"/>
  <c r="D50" i="1"/>
  <c r="D16" i="1"/>
  <c r="D42" i="1"/>
  <c r="D35" i="1"/>
  <c r="D67" i="1"/>
  <c r="D61" i="1"/>
  <c r="D45" i="1"/>
  <c r="D24" i="1"/>
  <c r="D56" i="1"/>
  <c r="D22" i="1"/>
  <c r="D54" i="1"/>
  <c r="D41" i="1"/>
  <c r="D255" i="1" l="1"/>
  <c r="B256" i="1"/>
  <c r="I14" i="1"/>
  <c r="D78" i="1"/>
  <c r="B257" i="1" l="1"/>
  <c r="D256" i="1"/>
  <c r="H15" i="1"/>
  <c r="C16" i="1" s="1"/>
  <c r="F15" i="1"/>
  <c r="D79" i="1"/>
  <c r="B258" i="1" l="1"/>
  <c r="D257" i="1"/>
  <c r="I15" i="1"/>
  <c r="H16" i="1"/>
  <c r="C17" i="1" s="1"/>
  <c r="F16" i="1"/>
  <c r="I16" i="1" s="1"/>
  <c r="D80" i="1"/>
  <c r="B259" i="1" l="1"/>
  <c r="D258" i="1"/>
  <c r="D81" i="1"/>
  <c r="B260" i="1" l="1"/>
  <c r="D259" i="1"/>
  <c r="H17" i="1"/>
  <c r="C18" i="1" s="1"/>
  <c r="F17" i="1"/>
  <c r="D82" i="1"/>
  <c r="D260" i="1" l="1"/>
  <c r="B261" i="1"/>
  <c r="I17" i="1"/>
  <c r="H18" i="1"/>
  <c r="C19" i="1" s="1"/>
  <c r="F18" i="1"/>
  <c r="I18" i="1" s="1"/>
  <c r="D83" i="1"/>
  <c r="D261" i="1" l="1"/>
  <c r="B262" i="1"/>
  <c r="H19" i="1"/>
  <c r="C20" i="1" s="1"/>
  <c r="F19" i="1"/>
  <c r="I19" i="1" s="1"/>
  <c r="D84" i="1"/>
  <c r="D262" i="1" l="1"/>
  <c r="B263" i="1"/>
  <c r="D85" i="1"/>
  <c r="D263" i="1" l="1"/>
  <c r="B264" i="1"/>
  <c r="H20" i="1"/>
  <c r="C21" i="1" s="1"/>
  <c r="F20" i="1"/>
  <c r="I20" i="1" s="1"/>
  <c r="D86" i="1"/>
  <c r="D264" i="1" l="1"/>
  <c r="B265" i="1"/>
  <c r="D87" i="1"/>
  <c r="D265" i="1" l="1"/>
  <c r="B266" i="1"/>
  <c r="H21" i="1"/>
  <c r="C22" i="1" s="1"/>
  <c r="F21" i="1"/>
  <c r="I21" i="1" s="1"/>
  <c r="D88" i="1"/>
  <c r="B267" i="1" l="1"/>
  <c r="D266" i="1"/>
  <c r="D89" i="1"/>
  <c r="B268" i="1" l="1"/>
  <c r="D267" i="1"/>
  <c r="H22" i="1"/>
  <c r="C23" i="1" s="1"/>
  <c r="F22" i="1"/>
  <c r="I22" i="1" s="1"/>
  <c r="D90" i="1"/>
  <c r="D268" i="1" l="1"/>
  <c r="B269" i="1"/>
  <c r="D91" i="1"/>
  <c r="B270" i="1" l="1"/>
  <c r="D269" i="1"/>
  <c r="H23" i="1"/>
  <c r="C24" i="1" s="1"/>
  <c r="F23" i="1"/>
  <c r="I23" i="1" s="1"/>
  <c r="D92" i="1"/>
  <c r="D270" i="1" l="1"/>
  <c r="B271" i="1"/>
  <c r="D93" i="1"/>
  <c r="D271" i="1" l="1"/>
  <c r="B272" i="1"/>
  <c r="H24" i="1"/>
  <c r="C25" i="1" s="1"/>
  <c r="F24" i="1"/>
  <c r="I24" i="1" s="1"/>
  <c r="D94" i="1"/>
  <c r="B273" i="1" l="1"/>
  <c r="D272" i="1"/>
  <c r="D95" i="1"/>
  <c r="D273" i="1" l="1"/>
  <c r="B274" i="1"/>
  <c r="H25" i="1"/>
  <c r="C26" i="1" s="1"/>
  <c r="F25" i="1"/>
  <c r="I25" i="1" s="1"/>
  <c r="D96" i="1"/>
  <c r="B275" i="1" l="1"/>
  <c r="D274" i="1"/>
  <c r="D97" i="1"/>
  <c r="D275" i="1" l="1"/>
  <c r="B276" i="1"/>
  <c r="H26" i="1"/>
  <c r="C27" i="1" s="1"/>
  <c r="F26" i="1"/>
  <c r="I26" i="1" s="1"/>
  <c r="D98" i="1"/>
  <c r="D276" i="1" l="1"/>
  <c r="B277" i="1"/>
  <c r="D99" i="1"/>
  <c r="D277" i="1" l="1"/>
  <c r="B278" i="1"/>
  <c r="H27" i="1"/>
  <c r="C28" i="1" s="1"/>
  <c r="F27" i="1"/>
  <c r="I27" i="1" s="1"/>
  <c r="D100" i="1"/>
  <c r="D278" i="1" l="1"/>
  <c r="B279" i="1"/>
  <c r="D101" i="1"/>
  <c r="B280" i="1" l="1"/>
  <c r="D279" i="1"/>
  <c r="H28" i="1"/>
  <c r="C29" i="1" s="1"/>
  <c r="F28" i="1"/>
  <c r="I28" i="1" s="1"/>
  <c r="D102" i="1"/>
  <c r="B281" i="1" l="1"/>
  <c r="D280" i="1"/>
  <c r="D103" i="1"/>
  <c r="D281" i="1" l="1"/>
  <c r="B282" i="1"/>
  <c r="H29" i="1"/>
  <c r="C30" i="1" s="1"/>
  <c r="F29" i="1"/>
  <c r="I29" i="1" s="1"/>
  <c r="D104" i="1"/>
  <c r="B283" i="1" l="1"/>
  <c r="D282" i="1"/>
  <c r="D105" i="1"/>
  <c r="B284" i="1" l="1"/>
  <c r="D283" i="1"/>
  <c r="H30" i="1"/>
  <c r="C31" i="1" s="1"/>
  <c r="F30" i="1"/>
  <c r="I30" i="1" s="1"/>
  <c r="D106" i="1"/>
  <c r="D284" i="1" l="1"/>
  <c r="B285" i="1"/>
  <c r="D107" i="1"/>
  <c r="D285" i="1" l="1"/>
  <c r="B286" i="1"/>
  <c r="H31" i="1"/>
  <c r="C32" i="1" s="1"/>
  <c r="F31" i="1"/>
  <c r="I31" i="1" s="1"/>
  <c r="D108" i="1"/>
  <c r="D286" i="1" l="1"/>
  <c r="B287" i="1"/>
  <c r="H32" i="1"/>
  <c r="C33" i="1" s="1"/>
  <c r="F32" i="1"/>
  <c r="I32" i="1" s="1"/>
  <c r="D109" i="1"/>
  <c r="B288" i="1" l="1"/>
  <c r="D287" i="1"/>
  <c r="D110" i="1"/>
  <c r="B289" i="1" l="1"/>
  <c r="D288" i="1"/>
  <c r="H33" i="1"/>
  <c r="C34" i="1" s="1"/>
  <c r="F33" i="1"/>
  <c r="I33" i="1" s="1"/>
  <c r="B290" i="1" l="1"/>
  <c r="D289" i="1"/>
  <c r="H34" i="1"/>
  <c r="C35" i="1" s="1"/>
  <c r="F34" i="1"/>
  <c r="I34" i="1" s="1"/>
  <c r="D290" i="1" l="1"/>
  <c r="B291" i="1"/>
  <c r="H35" i="1"/>
  <c r="C36" i="1" s="1"/>
  <c r="F35" i="1"/>
  <c r="I35" i="1" s="1"/>
  <c r="D291" i="1" l="1"/>
  <c r="B292" i="1"/>
  <c r="H36" i="1"/>
  <c r="C37" i="1" s="1"/>
  <c r="F36" i="1"/>
  <c r="I36" i="1" s="1"/>
  <c r="D292" i="1" l="1"/>
  <c r="B293" i="1"/>
  <c r="H37" i="1"/>
  <c r="C38" i="1" s="1"/>
  <c r="F37" i="1"/>
  <c r="I37" i="1" s="1"/>
  <c r="D293" i="1" l="1"/>
  <c r="B294" i="1"/>
  <c r="H38" i="1"/>
  <c r="C39" i="1" s="1"/>
  <c r="F38" i="1"/>
  <c r="I38" i="1" s="1"/>
  <c r="D294" i="1" l="1"/>
  <c r="B295" i="1"/>
  <c r="H39" i="1"/>
  <c r="C40" i="1" s="1"/>
  <c r="F39" i="1"/>
  <c r="I39" i="1" s="1"/>
  <c r="D295" i="1" l="1"/>
  <c r="B296" i="1"/>
  <c r="H40" i="1"/>
  <c r="C41" i="1" s="1"/>
  <c r="F40" i="1"/>
  <c r="I40" i="1" s="1"/>
  <c r="D296" i="1" l="1"/>
  <c r="B297" i="1"/>
  <c r="H41" i="1"/>
  <c r="C42" i="1" s="1"/>
  <c r="F41" i="1"/>
  <c r="I41" i="1" s="1"/>
  <c r="B298" i="1" l="1"/>
  <c r="D297" i="1"/>
  <c r="H42" i="1"/>
  <c r="C43" i="1" s="1"/>
  <c r="F42" i="1"/>
  <c r="I42" i="1" s="1"/>
  <c r="D298" i="1" l="1"/>
  <c r="B299" i="1"/>
  <c r="H43" i="1"/>
  <c r="C44" i="1" s="1"/>
  <c r="F43" i="1"/>
  <c r="I43" i="1" s="1"/>
  <c r="D299" i="1" l="1"/>
  <c r="B300" i="1"/>
  <c r="H44" i="1"/>
  <c r="C45" i="1" s="1"/>
  <c r="F44" i="1"/>
  <c r="I44" i="1" s="1"/>
  <c r="D300" i="1" l="1"/>
  <c r="B301" i="1"/>
  <c r="H45" i="1"/>
  <c r="C46" i="1" s="1"/>
  <c r="F45" i="1"/>
  <c r="I45" i="1" s="1"/>
  <c r="D301" i="1" l="1"/>
  <c r="B302" i="1"/>
  <c r="H46" i="1"/>
  <c r="C47" i="1" s="1"/>
  <c r="F46" i="1"/>
  <c r="I46" i="1" s="1"/>
  <c r="D302" i="1" l="1"/>
  <c r="B303" i="1"/>
  <c r="H47" i="1"/>
  <c r="C48" i="1" s="1"/>
  <c r="F47" i="1"/>
  <c r="I47" i="1" s="1"/>
  <c r="B304" i="1" l="1"/>
  <c r="D303" i="1"/>
  <c r="H48" i="1"/>
  <c r="C49" i="1" s="1"/>
  <c r="F48" i="1"/>
  <c r="I48" i="1" s="1"/>
  <c r="B305" i="1" l="1"/>
  <c r="D304" i="1"/>
  <c r="H49" i="1"/>
  <c r="C50" i="1" s="1"/>
  <c r="F49" i="1"/>
  <c r="I49" i="1" s="1"/>
  <c r="B306" i="1" l="1"/>
  <c r="D305" i="1"/>
  <c r="H50" i="1"/>
  <c r="C51" i="1" s="1"/>
  <c r="F50" i="1"/>
  <c r="I50" i="1" s="1"/>
  <c r="B307" i="1" l="1"/>
  <c r="D306" i="1"/>
  <c r="H51" i="1"/>
  <c r="C52" i="1" s="1"/>
  <c r="F51" i="1"/>
  <c r="I51" i="1" s="1"/>
  <c r="B308" i="1" l="1"/>
  <c r="D307" i="1"/>
  <c r="H52" i="1"/>
  <c r="C53" i="1" s="1"/>
  <c r="F52" i="1"/>
  <c r="I52" i="1" s="1"/>
  <c r="D308" i="1" l="1"/>
  <c r="B309" i="1"/>
  <c r="H53" i="1"/>
  <c r="C54" i="1" s="1"/>
  <c r="F53" i="1"/>
  <c r="I53" i="1" s="1"/>
  <c r="B310" i="1" l="1"/>
  <c r="D309" i="1"/>
  <c r="H54" i="1"/>
  <c r="C55" i="1" s="1"/>
  <c r="F54" i="1"/>
  <c r="I54" i="1" s="1"/>
  <c r="D310" i="1" l="1"/>
  <c r="B311" i="1"/>
  <c r="H55" i="1"/>
  <c r="C56" i="1" s="1"/>
  <c r="F55" i="1"/>
  <c r="I55" i="1" s="1"/>
  <c r="B312" i="1" l="1"/>
  <c r="D311" i="1"/>
  <c r="H56" i="1"/>
  <c r="C57" i="1" s="1"/>
  <c r="F56" i="1"/>
  <c r="I56" i="1" s="1"/>
  <c r="B313" i="1" l="1"/>
  <c r="D312" i="1"/>
  <c r="H57" i="1"/>
  <c r="C58" i="1" s="1"/>
  <c r="F57" i="1"/>
  <c r="I57" i="1" s="1"/>
  <c r="B314" i="1" l="1"/>
  <c r="D313" i="1"/>
  <c r="H58" i="1"/>
  <c r="C59" i="1" s="1"/>
  <c r="F58" i="1"/>
  <c r="I58" i="1" s="1"/>
  <c r="B315" i="1" l="1"/>
  <c r="D314" i="1"/>
  <c r="H59" i="1"/>
  <c r="C60" i="1" s="1"/>
  <c r="F59" i="1"/>
  <c r="I59" i="1" s="1"/>
  <c r="B316" i="1" l="1"/>
  <c r="D315" i="1"/>
  <c r="H60" i="1"/>
  <c r="C61" i="1" s="1"/>
  <c r="F60" i="1"/>
  <c r="I60" i="1" s="1"/>
  <c r="B317" i="1" l="1"/>
  <c r="D316" i="1"/>
  <c r="H61" i="1"/>
  <c r="C62" i="1" s="1"/>
  <c r="F61" i="1"/>
  <c r="I61" i="1" s="1"/>
  <c r="B318" i="1" l="1"/>
  <c r="D317" i="1"/>
  <c r="H62" i="1"/>
  <c r="C63" i="1" s="1"/>
  <c r="F62" i="1"/>
  <c r="I62" i="1" s="1"/>
  <c r="D318" i="1" l="1"/>
  <c r="B319" i="1"/>
  <c r="H63" i="1"/>
  <c r="C64" i="1" s="1"/>
  <c r="F63" i="1"/>
  <c r="I63" i="1" s="1"/>
  <c r="B320" i="1" l="1"/>
  <c r="D319" i="1"/>
  <c r="H64" i="1"/>
  <c r="C65" i="1" s="1"/>
  <c r="F64" i="1"/>
  <c r="I64" i="1" s="1"/>
  <c r="B321" i="1" l="1"/>
  <c r="D320" i="1"/>
  <c r="H65" i="1"/>
  <c r="C66" i="1" s="1"/>
  <c r="F65" i="1"/>
  <c r="I65" i="1" s="1"/>
  <c r="B322" i="1" l="1"/>
  <c r="D321" i="1"/>
  <c r="H66" i="1"/>
  <c r="C67" i="1" s="1"/>
  <c r="F66" i="1"/>
  <c r="I66" i="1" s="1"/>
  <c r="B323" i="1" l="1"/>
  <c r="D322" i="1"/>
  <c r="H67" i="1"/>
  <c r="C68" i="1" s="1"/>
  <c r="F67" i="1"/>
  <c r="I67" i="1" s="1"/>
  <c r="B324" i="1" l="1"/>
  <c r="D323" i="1"/>
  <c r="H68" i="1"/>
  <c r="C69" i="1" s="1"/>
  <c r="F68" i="1"/>
  <c r="I68" i="1" s="1"/>
  <c r="D324" i="1" l="1"/>
  <c r="B325" i="1"/>
  <c r="H69" i="1"/>
  <c r="C70" i="1" s="1"/>
  <c r="F69" i="1"/>
  <c r="I69" i="1" s="1"/>
  <c r="D325" i="1" l="1"/>
  <c r="B326" i="1"/>
  <c r="H70" i="1"/>
  <c r="C71" i="1" s="1"/>
  <c r="F70" i="1"/>
  <c r="I70" i="1" s="1"/>
  <c r="D326" i="1" l="1"/>
  <c r="B327" i="1"/>
  <c r="H71" i="1"/>
  <c r="C72" i="1" s="1"/>
  <c r="F71" i="1"/>
  <c r="I71" i="1" s="1"/>
  <c r="B328" i="1" l="1"/>
  <c r="D327" i="1"/>
  <c r="H72" i="1"/>
  <c r="C73" i="1" s="1"/>
  <c r="F72" i="1"/>
  <c r="I72" i="1" s="1"/>
  <c r="B329" i="1" l="1"/>
  <c r="D328" i="1"/>
  <c r="H73" i="1"/>
  <c r="C74" i="1" s="1"/>
  <c r="F73" i="1"/>
  <c r="I73" i="1" s="1"/>
  <c r="B330" i="1" l="1"/>
  <c r="D329" i="1"/>
  <c r="F74" i="1"/>
  <c r="I74" i="1" s="1"/>
  <c r="H74" i="1"/>
  <c r="C75" i="1" s="1"/>
  <c r="B331" i="1" l="1"/>
  <c r="D330" i="1"/>
  <c r="F75" i="1"/>
  <c r="I75" i="1" s="1"/>
  <c r="H75" i="1"/>
  <c r="C76" i="1" s="1"/>
  <c r="D331" i="1" l="1"/>
  <c r="B332" i="1"/>
  <c r="H76" i="1"/>
  <c r="C77" i="1" s="1"/>
  <c r="F76" i="1"/>
  <c r="I76" i="1" s="1"/>
  <c r="D332" i="1" l="1"/>
  <c r="B333" i="1"/>
  <c r="F77" i="1"/>
  <c r="I77" i="1" s="1"/>
  <c r="H77" i="1"/>
  <c r="C78" i="1" s="1"/>
  <c r="B334" i="1" l="1"/>
  <c r="D333" i="1"/>
  <c r="F78" i="1"/>
  <c r="I78" i="1" s="1"/>
  <c r="H78" i="1"/>
  <c r="C79" i="1" s="1"/>
  <c r="B335" i="1" l="1"/>
  <c r="D334" i="1"/>
  <c r="F79" i="1"/>
  <c r="I79" i="1" s="1"/>
  <c r="H79" i="1"/>
  <c r="C80" i="1" s="1"/>
  <c r="B336" i="1" l="1"/>
  <c r="D335" i="1"/>
  <c r="F80" i="1"/>
  <c r="I80" i="1" s="1"/>
  <c r="H80" i="1"/>
  <c r="C81" i="1" s="1"/>
  <c r="D336" i="1" l="1"/>
  <c r="B337" i="1"/>
  <c r="F81" i="1"/>
  <c r="I81" i="1" s="1"/>
  <c r="H81" i="1"/>
  <c r="C82" i="1" s="1"/>
  <c r="B338" i="1" l="1"/>
  <c r="D337" i="1"/>
  <c r="F82" i="1"/>
  <c r="I82" i="1" s="1"/>
  <c r="H82" i="1"/>
  <c r="C83" i="1" s="1"/>
  <c r="B339" i="1" l="1"/>
  <c r="D338" i="1"/>
  <c r="F83" i="1"/>
  <c r="I83" i="1" s="1"/>
  <c r="H83" i="1"/>
  <c r="C84" i="1" s="1"/>
  <c r="B340" i="1" l="1"/>
  <c r="D339" i="1"/>
  <c r="F84" i="1"/>
  <c r="I84" i="1" s="1"/>
  <c r="H84" i="1"/>
  <c r="C85" i="1" s="1"/>
  <c r="D340" i="1" l="1"/>
  <c r="B341" i="1"/>
  <c r="F85" i="1"/>
  <c r="I85" i="1" s="1"/>
  <c r="H85" i="1"/>
  <c r="C86" i="1" s="1"/>
  <c r="D341" i="1" l="1"/>
  <c r="B342" i="1"/>
  <c r="F86" i="1"/>
  <c r="I86" i="1" s="1"/>
  <c r="H86" i="1"/>
  <c r="C87" i="1" s="1"/>
  <c r="D342" i="1" l="1"/>
  <c r="B343" i="1"/>
  <c r="F87" i="1"/>
  <c r="I87" i="1" s="1"/>
  <c r="H87" i="1"/>
  <c r="C88" i="1" s="1"/>
  <c r="D343" i="1" l="1"/>
  <c r="B344" i="1"/>
  <c r="F88" i="1"/>
  <c r="I88" i="1" s="1"/>
  <c r="H88" i="1"/>
  <c r="C89" i="1" s="1"/>
  <c r="B345" i="1" l="1"/>
  <c r="D344" i="1"/>
  <c r="F89" i="1"/>
  <c r="I89" i="1" s="1"/>
  <c r="H89" i="1"/>
  <c r="C90" i="1" s="1"/>
  <c r="B346" i="1" l="1"/>
  <c r="D345" i="1"/>
  <c r="F90" i="1"/>
  <c r="I90" i="1" s="1"/>
  <c r="H90" i="1"/>
  <c r="C91" i="1" s="1"/>
  <c r="B347" i="1" l="1"/>
  <c r="D346" i="1"/>
  <c r="F91" i="1"/>
  <c r="I91" i="1" s="1"/>
  <c r="H91" i="1"/>
  <c r="C92" i="1" s="1"/>
  <c r="B348" i="1" l="1"/>
  <c r="D347" i="1"/>
  <c r="F92" i="1"/>
  <c r="I92" i="1" s="1"/>
  <c r="H92" i="1"/>
  <c r="C93" i="1" s="1"/>
  <c r="D348" i="1" l="1"/>
  <c r="B349" i="1"/>
  <c r="F93" i="1"/>
  <c r="I93" i="1" s="1"/>
  <c r="H93" i="1"/>
  <c r="C94" i="1" s="1"/>
  <c r="B350" i="1" l="1"/>
  <c r="D349" i="1"/>
  <c r="F94" i="1"/>
  <c r="I94" i="1" s="1"/>
  <c r="H94" i="1"/>
  <c r="C95" i="1" s="1"/>
  <c r="D350" i="1" l="1"/>
  <c r="B351" i="1"/>
  <c r="F95" i="1"/>
  <c r="I95" i="1" s="1"/>
  <c r="H95" i="1"/>
  <c r="C96" i="1" s="1"/>
  <c r="B352" i="1" l="1"/>
  <c r="D351" i="1"/>
  <c r="F96" i="1"/>
  <c r="I96" i="1" s="1"/>
  <c r="H96" i="1"/>
  <c r="C97" i="1" s="1"/>
  <c r="B353" i="1" l="1"/>
  <c r="D352" i="1"/>
  <c r="F97" i="1"/>
  <c r="I97" i="1" s="1"/>
  <c r="H97" i="1"/>
  <c r="C98" i="1" s="1"/>
  <c r="B354" i="1" l="1"/>
  <c r="D353" i="1"/>
  <c r="F98" i="1"/>
  <c r="I98" i="1" s="1"/>
  <c r="H98" i="1"/>
  <c r="C99" i="1" s="1"/>
  <c r="B355" i="1" l="1"/>
  <c r="D354" i="1"/>
  <c r="F99" i="1"/>
  <c r="I99" i="1" s="1"/>
  <c r="H99" i="1"/>
  <c r="C100" i="1" s="1"/>
  <c r="B356" i="1" l="1"/>
  <c r="D355" i="1"/>
  <c r="F100" i="1"/>
  <c r="I100" i="1" s="1"/>
  <c r="H100" i="1"/>
  <c r="C101" i="1" s="1"/>
  <c r="D356" i="1" l="1"/>
  <c r="B357" i="1"/>
  <c r="F101" i="1"/>
  <c r="I101" i="1" s="1"/>
  <c r="H101" i="1"/>
  <c r="C102" i="1" s="1"/>
  <c r="D357" i="1" l="1"/>
  <c r="B358" i="1"/>
  <c r="F102" i="1"/>
  <c r="I102" i="1" s="1"/>
  <c r="H102" i="1"/>
  <c r="C103" i="1" s="1"/>
  <c r="D358" i="1" l="1"/>
  <c r="B359" i="1"/>
  <c r="F103" i="1"/>
  <c r="I103" i="1" s="1"/>
  <c r="H103" i="1"/>
  <c r="C104" i="1" s="1"/>
  <c r="D359" i="1" l="1"/>
  <c r="B360" i="1"/>
  <c r="F104" i="1"/>
  <c r="I104" i="1" s="1"/>
  <c r="H104" i="1"/>
  <c r="C105" i="1" s="1"/>
  <c r="B361" i="1" l="1"/>
  <c r="D360" i="1"/>
  <c r="F105" i="1"/>
  <c r="I105" i="1" s="1"/>
  <c r="H105" i="1"/>
  <c r="C106" i="1" s="1"/>
  <c r="B362" i="1" l="1"/>
  <c r="D361" i="1"/>
  <c r="F106" i="1"/>
  <c r="I106" i="1" s="1"/>
  <c r="H106" i="1"/>
  <c r="C107" i="1" s="1"/>
  <c r="B363" i="1" l="1"/>
  <c r="D362" i="1"/>
  <c r="F107" i="1"/>
  <c r="I107" i="1" s="1"/>
  <c r="H107" i="1"/>
  <c r="C108" i="1" s="1"/>
  <c r="D363" i="1" l="1"/>
  <c r="B364" i="1"/>
  <c r="F108" i="1"/>
  <c r="I108" i="1" s="1"/>
  <c r="H108" i="1"/>
  <c r="C109" i="1" s="1"/>
  <c r="D364" i="1" l="1"/>
  <c r="B365" i="1"/>
  <c r="F109" i="1"/>
  <c r="I109" i="1" s="1"/>
  <c r="H109" i="1"/>
  <c r="C110" i="1" s="1"/>
  <c r="D365" i="1" l="1"/>
  <c r="B366" i="1"/>
  <c r="F110" i="1"/>
  <c r="I110" i="1" s="1"/>
  <c r="H110" i="1"/>
  <c r="C111" i="1" s="1"/>
  <c r="B367" i="1" l="1"/>
  <c r="D366" i="1"/>
  <c r="F111" i="1"/>
  <c r="I111" i="1" s="1"/>
  <c r="H111" i="1"/>
  <c r="C112" i="1" s="1"/>
  <c r="D367" i="1" l="1"/>
  <c r="B368" i="1"/>
  <c r="H112" i="1"/>
  <c r="C113" i="1" s="1"/>
  <c r="F112" i="1"/>
  <c r="I112" i="1" s="1"/>
  <c r="B369" i="1" l="1"/>
  <c r="D368" i="1"/>
  <c r="H113" i="1"/>
  <c r="C114" i="1" s="1"/>
  <c r="F113" i="1"/>
  <c r="I113" i="1" s="1"/>
  <c r="B370" i="1" l="1"/>
  <c r="D369" i="1"/>
  <c r="F114" i="1"/>
  <c r="I114" i="1" s="1"/>
  <c r="H114" i="1"/>
  <c r="C115" i="1" s="1"/>
  <c r="B371" i="1" l="1"/>
  <c r="D370" i="1"/>
  <c r="F115" i="1"/>
  <c r="I115" i="1" s="1"/>
  <c r="H115" i="1"/>
  <c r="C116" i="1" s="1"/>
  <c r="B372" i="1" l="1"/>
  <c r="D371" i="1"/>
  <c r="F116" i="1"/>
  <c r="I116" i="1" s="1"/>
  <c r="H116" i="1"/>
  <c r="C117" i="1" s="1"/>
  <c r="D372" i="1" l="1"/>
  <c r="B373" i="1"/>
  <c r="H117" i="1"/>
  <c r="C118" i="1" s="1"/>
  <c r="F117" i="1"/>
  <c r="I117" i="1" s="1"/>
  <c r="B374" i="1" l="1"/>
  <c r="D373" i="1"/>
  <c r="F118" i="1"/>
  <c r="I118" i="1" s="1"/>
  <c r="H118" i="1"/>
  <c r="C119" i="1" s="1"/>
  <c r="D374" i="1" l="1"/>
  <c r="B375" i="1"/>
  <c r="H119" i="1"/>
  <c r="C120" i="1" s="1"/>
  <c r="F119" i="1"/>
  <c r="I119" i="1" s="1"/>
  <c r="B376" i="1" l="1"/>
  <c r="D375" i="1"/>
  <c r="H120" i="1"/>
  <c r="C121" i="1" s="1"/>
  <c r="F120" i="1"/>
  <c r="I120" i="1" s="1"/>
  <c r="D376" i="1" l="1"/>
  <c r="B377" i="1"/>
  <c r="D377" i="1" s="1"/>
  <c r="H121" i="1"/>
  <c r="C122" i="1" s="1"/>
  <c r="F121" i="1"/>
  <c r="I121" i="1" s="1"/>
  <c r="F122" i="1" l="1"/>
  <c r="I122" i="1" s="1"/>
  <c r="H122" i="1"/>
  <c r="C123" i="1" s="1"/>
  <c r="F123" i="1" l="1"/>
  <c r="I123" i="1" s="1"/>
  <c r="H123" i="1"/>
  <c r="C124" i="1" s="1"/>
  <c r="H124" i="1" l="1"/>
  <c r="C125" i="1" s="1"/>
  <c r="F124" i="1"/>
  <c r="I124" i="1" s="1"/>
  <c r="F125" i="1" l="1"/>
  <c r="I125" i="1" s="1"/>
  <c r="H125" i="1"/>
  <c r="C126" i="1" s="1"/>
  <c r="H126" i="1" l="1"/>
  <c r="C127" i="1" s="1"/>
  <c r="F126" i="1"/>
  <c r="I126" i="1" s="1"/>
  <c r="F127" i="1" l="1"/>
  <c r="I127" i="1" s="1"/>
  <c r="H127" i="1"/>
  <c r="C128" i="1" s="1"/>
  <c r="F128" i="1" l="1"/>
  <c r="I128" i="1" s="1"/>
  <c r="H128" i="1"/>
  <c r="C129" i="1" s="1"/>
  <c r="H129" i="1" l="1"/>
  <c r="C130" i="1" s="1"/>
  <c r="F129" i="1"/>
  <c r="I129" i="1" s="1"/>
  <c r="F130" i="1" l="1"/>
  <c r="I130" i="1" s="1"/>
  <c r="H130" i="1"/>
  <c r="C131" i="1" s="1"/>
  <c r="F131" i="1" l="1"/>
  <c r="I131" i="1" s="1"/>
  <c r="H131" i="1"/>
  <c r="C132" i="1" s="1"/>
  <c r="F132" i="1" l="1"/>
  <c r="I132" i="1" s="1"/>
  <c r="H132" i="1"/>
  <c r="C133" i="1" s="1"/>
  <c r="H133" i="1" l="1"/>
  <c r="C134" i="1" s="1"/>
  <c r="F133" i="1"/>
  <c r="I133" i="1" s="1"/>
  <c r="H134" i="1" l="1"/>
  <c r="C135" i="1" s="1"/>
  <c r="F134" i="1"/>
  <c r="I134" i="1" s="1"/>
  <c r="F135" i="1" l="1"/>
  <c r="I135" i="1" s="1"/>
  <c r="H135" i="1"/>
  <c r="C136" i="1" s="1"/>
  <c r="F136" i="1" l="1"/>
  <c r="I136" i="1" s="1"/>
  <c r="H136" i="1"/>
  <c r="C137" i="1" s="1"/>
  <c r="H137" i="1" l="1"/>
  <c r="C138" i="1" s="1"/>
  <c r="F137" i="1"/>
  <c r="I137" i="1" s="1"/>
  <c r="H138" i="1" l="1"/>
  <c r="C139" i="1" s="1"/>
  <c r="F138" i="1"/>
  <c r="I138" i="1" s="1"/>
  <c r="F139" i="1" l="1"/>
  <c r="I139" i="1" s="1"/>
  <c r="H139" i="1"/>
  <c r="C140" i="1" s="1"/>
  <c r="F140" i="1" l="1"/>
  <c r="I140" i="1" s="1"/>
  <c r="H140" i="1"/>
  <c r="C141" i="1" s="1"/>
  <c r="H141" i="1" l="1"/>
  <c r="C142" i="1" s="1"/>
  <c r="F141" i="1"/>
  <c r="I141" i="1" s="1"/>
  <c r="F142" i="1" l="1"/>
  <c r="I142" i="1" s="1"/>
  <c r="H142" i="1"/>
  <c r="C143" i="1" s="1"/>
  <c r="F143" i="1" l="1"/>
  <c r="I143" i="1" s="1"/>
  <c r="H143" i="1"/>
  <c r="C144" i="1" s="1"/>
  <c r="F144" i="1" l="1"/>
  <c r="I144" i="1" s="1"/>
  <c r="H144" i="1"/>
  <c r="C145" i="1" s="1"/>
  <c r="H145" i="1" l="1"/>
  <c r="C146" i="1" s="1"/>
  <c r="F145" i="1"/>
  <c r="I145" i="1" s="1"/>
  <c r="H146" i="1" l="1"/>
  <c r="C147" i="1" s="1"/>
  <c r="F146" i="1"/>
  <c r="I146" i="1" s="1"/>
  <c r="F147" i="1" l="1"/>
  <c r="I147" i="1" s="1"/>
  <c r="H147" i="1"/>
  <c r="C148" i="1" s="1"/>
  <c r="F148" i="1" l="1"/>
  <c r="I148" i="1" s="1"/>
  <c r="H148" i="1"/>
  <c r="C149" i="1" s="1"/>
  <c r="H149" i="1" l="1"/>
  <c r="C150" i="1" s="1"/>
  <c r="F149" i="1"/>
  <c r="I149" i="1" s="1"/>
  <c r="H150" i="1" l="1"/>
  <c r="C151" i="1" s="1"/>
  <c r="F150" i="1"/>
  <c r="I150" i="1" s="1"/>
  <c r="F151" i="1" l="1"/>
  <c r="I151" i="1" s="1"/>
  <c r="H151" i="1"/>
  <c r="C152" i="1" s="1"/>
  <c r="F152" i="1" l="1"/>
  <c r="I152" i="1" s="1"/>
  <c r="H152" i="1"/>
  <c r="C153" i="1" s="1"/>
  <c r="H153" i="1" l="1"/>
  <c r="C154" i="1" s="1"/>
  <c r="F153" i="1"/>
  <c r="I153" i="1" s="1"/>
  <c r="F154" i="1" l="1"/>
  <c r="H154" i="1"/>
  <c r="C155" i="1" s="1"/>
  <c r="I154" i="1"/>
  <c r="F155" i="1" l="1"/>
  <c r="I155" i="1" s="1"/>
  <c r="H155" i="1"/>
  <c r="C156" i="1" s="1"/>
  <c r="F156" i="1" l="1"/>
  <c r="I156" i="1" s="1"/>
  <c r="H156" i="1"/>
  <c r="C157" i="1" s="1"/>
  <c r="H157" i="1" l="1"/>
  <c r="C158" i="1" s="1"/>
  <c r="F157" i="1"/>
  <c r="I157" i="1" s="1"/>
  <c r="H158" i="1" l="1"/>
  <c r="C159" i="1" s="1"/>
  <c r="F158" i="1"/>
  <c r="I158" i="1" s="1"/>
  <c r="F159" i="1" l="1"/>
  <c r="I159" i="1" s="1"/>
  <c r="H159" i="1"/>
  <c r="C160" i="1" s="1"/>
  <c r="F160" i="1" l="1"/>
  <c r="I160" i="1" s="1"/>
  <c r="H160" i="1"/>
  <c r="C161" i="1" s="1"/>
  <c r="H161" i="1" l="1"/>
  <c r="C162" i="1" s="1"/>
  <c r="F161" i="1"/>
  <c r="I161" i="1" s="1"/>
  <c r="H162" i="1" l="1"/>
  <c r="C163" i="1" s="1"/>
  <c r="F162" i="1"/>
  <c r="I162" i="1" s="1"/>
  <c r="F163" i="1" l="1"/>
  <c r="I163" i="1" s="1"/>
  <c r="H163" i="1"/>
  <c r="C164" i="1" s="1"/>
  <c r="F164" i="1" l="1"/>
  <c r="I164" i="1" s="1"/>
  <c r="H164" i="1"/>
  <c r="C165" i="1" s="1"/>
  <c r="H165" i="1" l="1"/>
  <c r="C166" i="1" s="1"/>
  <c r="F165" i="1"/>
  <c r="I165" i="1" s="1"/>
  <c r="F166" i="1" l="1"/>
  <c r="I166" i="1" s="1"/>
  <c r="H166" i="1"/>
  <c r="C167" i="1" s="1"/>
  <c r="F167" i="1" l="1"/>
  <c r="I167" i="1" s="1"/>
  <c r="H167" i="1"/>
  <c r="C168" i="1" s="1"/>
  <c r="F168" i="1" l="1"/>
  <c r="I168" i="1" s="1"/>
  <c r="H168" i="1"/>
  <c r="C169" i="1" s="1"/>
  <c r="F169" i="1" l="1"/>
  <c r="I169" i="1" s="1"/>
  <c r="H169" i="1"/>
  <c r="C170" i="1" s="1"/>
  <c r="F170" i="1" l="1"/>
  <c r="I170" i="1" s="1"/>
  <c r="H170" i="1"/>
  <c r="C171" i="1" s="1"/>
  <c r="H171" i="1" l="1"/>
  <c r="C172" i="1" s="1"/>
  <c r="F171" i="1"/>
  <c r="I171" i="1" s="1"/>
  <c r="F172" i="1" l="1"/>
  <c r="I172" i="1" s="1"/>
  <c r="H172" i="1"/>
  <c r="C173" i="1" s="1"/>
  <c r="F173" i="1" l="1"/>
  <c r="I173" i="1" s="1"/>
  <c r="H173" i="1"/>
  <c r="C174" i="1" s="1"/>
  <c r="F174" i="1" l="1"/>
  <c r="I174" i="1" s="1"/>
  <c r="H174" i="1"/>
  <c r="C175" i="1" s="1"/>
  <c r="F175" i="1" l="1"/>
  <c r="I175" i="1" s="1"/>
  <c r="H175" i="1"/>
  <c r="C176" i="1" s="1"/>
  <c r="F176" i="1" l="1"/>
  <c r="I176" i="1" s="1"/>
  <c r="H176" i="1"/>
  <c r="C177" i="1" s="1"/>
  <c r="F177" i="1" l="1"/>
  <c r="I177" i="1" s="1"/>
  <c r="H177" i="1"/>
  <c r="C178" i="1" s="1"/>
  <c r="H178" i="1" l="1"/>
  <c r="C179" i="1" s="1"/>
  <c r="F178" i="1"/>
  <c r="I178" i="1" s="1"/>
  <c r="H179" i="1" l="1"/>
  <c r="C180" i="1" s="1"/>
  <c r="F179" i="1"/>
  <c r="I179" i="1" s="1"/>
  <c r="F180" i="1" l="1"/>
  <c r="I180" i="1" s="1"/>
  <c r="H180" i="1"/>
  <c r="C181" i="1" s="1"/>
  <c r="F181" i="1" l="1"/>
  <c r="I181" i="1" s="1"/>
  <c r="H181" i="1"/>
  <c r="C182" i="1" s="1"/>
  <c r="F182" i="1" l="1"/>
  <c r="I182" i="1" s="1"/>
  <c r="H182" i="1"/>
  <c r="C183" i="1" s="1"/>
  <c r="F183" i="1" l="1"/>
  <c r="I183" i="1" s="1"/>
  <c r="H183" i="1"/>
  <c r="C184" i="1" s="1"/>
  <c r="H184" i="1" l="1"/>
  <c r="C185" i="1" s="1"/>
  <c r="F184" i="1"/>
  <c r="I184" i="1" s="1"/>
  <c r="F185" i="1" l="1"/>
  <c r="I185" i="1" s="1"/>
  <c r="H185" i="1"/>
  <c r="C186" i="1" s="1"/>
  <c r="F186" i="1" l="1"/>
  <c r="I186" i="1" s="1"/>
  <c r="H186" i="1"/>
  <c r="C187" i="1" s="1"/>
  <c r="H187" i="1" l="1"/>
  <c r="C188" i="1" s="1"/>
  <c r="F187" i="1"/>
  <c r="I187" i="1" s="1"/>
  <c r="F188" i="1" l="1"/>
  <c r="I188" i="1" s="1"/>
  <c r="H188" i="1"/>
  <c r="C189" i="1" s="1"/>
  <c r="F189" i="1" l="1"/>
  <c r="I189" i="1" s="1"/>
  <c r="H189" i="1"/>
  <c r="C190" i="1" s="1"/>
  <c r="H190" i="1" l="1"/>
  <c r="C191" i="1" s="1"/>
  <c r="F190" i="1"/>
  <c r="I190" i="1" s="1"/>
  <c r="F191" i="1" l="1"/>
  <c r="I191" i="1" s="1"/>
  <c r="H191" i="1"/>
  <c r="C192" i="1" s="1"/>
  <c r="F192" i="1" l="1"/>
  <c r="I192" i="1" s="1"/>
  <c r="H192" i="1"/>
  <c r="C193" i="1" s="1"/>
  <c r="F193" i="1" l="1"/>
  <c r="I193" i="1" s="1"/>
  <c r="H193" i="1"/>
  <c r="C194" i="1" s="1"/>
  <c r="F194" i="1" l="1"/>
  <c r="I194" i="1" s="1"/>
  <c r="H194" i="1"/>
  <c r="C195" i="1" s="1"/>
  <c r="H195" i="1" l="1"/>
  <c r="C196" i="1" s="1"/>
  <c r="F195" i="1"/>
  <c r="I195" i="1" s="1"/>
  <c r="F196" i="1" l="1"/>
  <c r="I196" i="1" s="1"/>
  <c r="H196" i="1"/>
  <c r="C197" i="1" s="1"/>
  <c r="F197" i="1" l="1"/>
  <c r="I197" i="1" s="1"/>
  <c r="H197" i="1"/>
  <c r="C198" i="1" s="1"/>
  <c r="F198" i="1" l="1"/>
  <c r="I198" i="1" s="1"/>
  <c r="H198" i="1"/>
  <c r="C199" i="1" s="1"/>
  <c r="F199" i="1" l="1"/>
  <c r="I199" i="1" s="1"/>
  <c r="H199" i="1"/>
  <c r="C200" i="1" s="1"/>
  <c r="H200" i="1" l="1"/>
  <c r="C201" i="1" s="1"/>
  <c r="F200" i="1"/>
  <c r="I200" i="1" s="1"/>
  <c r="F201" i="1" l="1"/>
  <c r="I201" i="1" s="1"/>
  <c r="H201" i="1"/>
  <c r="C202" i="1" s="1"/>
  <c r="F202" i="1" l="1"/>
  <c r="I202" i="1" s="1"/>
  <c r="H202" i="1"/>
  <c r="C203" i="1" s="1"/>
  <c r="H203" i="1" l="1"/>
  <c r="C204" i="1" s="1"/>
  <c r="F203" i="1"/>
  <c r="I203" i="1" s="1"/>
  <c r="H204" i="1" l="1"/>
  <c r="C205" i="1" s="1"/>
  <c r="F204" i="1"/>
  <c r="I204" i="1" s="1"/>
  <c r="F205" i="1" l="1"/>
  <c r="I205" i="1" s="1"/>
  <c r="H205" i="1"/>
  <c r="C206" i="1" s="1"/>
  <c r="F206" i="1" l="1"/>
  <c r="I206" i="1" s="1"/>
  <c r="H206" i="1"/>
  <c r="C207" i="1" s="1"/>
  <c r="F207" i="1" l="1"/>
  <c r="I207" i="1" s="1"/>
  <c r="H207" i="1"/>
  <c r="C208" i="1" s="1"/>
  <c r="F208" i="1" l="1"/>
  <c r="I208" i="1" s="1"/>
  <c r="H208" i="1"/>
  <c r="C209" i="1" s="1"/>
  <c r="H209" i="1" l="1"/>
  <c r="C210" i="1" s="1"/>
  <c r="F209" i="1"/>
  <c r="I209" i="1" s="1"/>
  <c r="H210" i="1" l="1"/>
  <c r="C211" i="1" s="1"/>
  <c r="F210" i="1"/>
  <c r="I210" i="1" s="1"/>
  <c r="H211" i="1" l="1"/>
  <c r="C212" i="1" s="1"/>
  <c r="F211" i="1"/>
  <c r="I211" i="1" s="1"/>
  <c r="F212" i="1" l="1"/>
  <c r="I212" i="1" s="1"/>
  <c r="H212" i="1"/>
  <c r="C213" i="1" s="1"/>
  <c r="F213" i="1" l="1"/>
  <c r="I213" i="1" s="1"/>
  <c r="H213" i="1"/>
  <c r="C214" i="1" s="1"/>
  <c r="H214" i="1" l="1"/>
  <c r="C215" i="1" s="1"/>
  <c r="F214" i="1"/>
  <c r="I214" i="1" s="1"/>
  <c r="F215" i="1" l="1"/>
  <c r="I215" i="1" s="1"/>
  <c r="H215" i="1"/>
  <c r="C216" i="1" s="1"/>
  <c r="F216" i="1" l="1"/>
  <c r="I216" i="1" s="1"/>
  <c r="H216" i="1"/>
  <c r="C217" i="1" s="1"/>
  <c r="F217" i="1" l="1"/>
  <c r="I217" i="1" s="1"/>
  <c r="H217" i="1"/>
  <c r="C218" i="1" s="1"/>
  <c r="F218" i="1" l="1"/>
  <c r="H218" i="1"/>
  <c r="C219" i="1" s="1"/>
  <c r="I218" i="1"/>
  <c r="H219" i="1" l="1"/>
  <c r="C220" i="1" s="1"/>
  <c r="F219" i="1"/>
  <c r="I219" i="1" s="1"/>
  <c r="F220" i="1" l="1"/>
  <c r="I220" i="1" s="1"/>
  <c r="H220" i="1"/>
  <c r="C221" i="1" s="1"/>
  <c r="F221" i="1" l="1"/>
  <c r="H221" i="1"/>
  <c r="C222" i="1" s="1"/>
  <c r="I221" i="1"/>
  <c r="F222" i="1" l="1"/>
  <c r="I222" i="1" s="1"/>
  <c r="H222" i="1"/>
  <c r="C223" i="1" s="1"/>
  <c r="F223" i="1" l="1"/>
  <c r="I223" i="1" s="1"/>
  <c r="H223" i="1"/>
  <c r="C224" i="1" s="1"/>
  <c r="F224" i="1" l="1"/>
  <c r="I224" i="1" s="1"/>
  <c r="H224" i="1"/>
  <c r="C225" i="1" s="1"/>
  <c r="H225" i="1" l="1"/>
  <c r="C226" i="1" s="1"/>
  <c r="F225" i="1"/>
  <c r="I225" i="1" s="1"/>
  <c r="F226" i="1" l="1"/>
  <c r="I226" i="1" s="1"/>
  <c r="H226" i="1"/>
  <c r="C227" i="1" s="1"/>
  <c r="H227" i="1" l="1"/>
  <c r="C228" i="1" s="1"/>
  <c r="F227" i="1"/>
  <c r="I227" i="1" s="1"/>
  <c r="H228" i="1" l="1"/>
  <c r="C229" i="1" s="1"/>
  <c r="F228" i="1"/>
  <c r="I228" i="1" s="1"/>
  <c r="F229" i="1" l="1"/>
  <c r="I229" i="1" s="1"/>
  <c r="H229" i="1"/>
  <c r="C230" i="1" s="1"/>
  <c r="F230" i="1" l="1"/>
  <c r="I230" i="1" s="1"/>
  <c r="H230" i="1"/>
  <c r="C231" i="1" s="1"/>
  <c r="F231" i="1" l="1"/>
  <c r="I231" i="1" s="1"/>
  <c r="H231" i="1"/>
  <c r="C232" i="1" s="1"/>
  <c r="F232" i="1" l="1"/>
  <c r="I232" i="1" s="1"/>
  <c r="H232" i="1"/>
  <c r="C233" i="1" s="1"/>
  <c r="F233" i="1" l="1"/>
  <c r="I233" i="1" s="1"/>
  <c r="H233" i="1"/>
  <c r="C234" i="1" s="1"/>
  <c r="H234" i="1" l="1"/>
  <c r="C235" i="1" s="1"/>
  <c r="F234" i="1"/>
  <c r="I234" i="1" s="1"/>
  <c r="H235" i="1" l="1"/>
  <c r="C236" i="1" s="1"/>
  <c r="F235" i="1"/>
  <c r="I235" i="1" s="1"/>
  <c r="H236" i="1" l="1"/>
  <c r="C237" i="1" s="1"/>
  <c r="F236" i="1"/>
  <c r="I236" i="1" s="1"/>
  <c r="F237" i="1" l="1"/>
  <c r="H237" i="1"/>
  <c r="C238" i="1" s="1"/>
  <c r="I237" i="1"/>
  <c r="F238" i="1" l="1"/>
  <c r="I238" i="1" s="1"/>
  <c r="H238" i="1"/>
  <c r="C239" i="1" s="1"/>
  <c r="F239" i="1" l="1"/>
  <c r="I239" i="1" s="1"/>
  <c r="H239" i="1"/>
  <c r="C240" i="1" s="1"/>
  <c r="F240" i="1" l="1"/>
  <c r="I240" i="1" s="1"/>
  <c r="H240" i="1"/>
  <c r="C241" i="1" s="1"/>
  <c r="F241" i="1" l="1"/>
  <c r="I241" i="1" s="1"/>
  <c r="H241" i="1"/>
  <c r="C242" i="1" s="1"/>
  <c r="F242" i="1" l="1"/>
  <c r="I242" i="1" s="1"/>
  <c r="H242" i="1"/>
  <c r="C243" i="1" s="1"/>
  <c r="H243" i="1" l="1"/>
  <c r="C244" i="1" s="1"/>
  <c r="F243" i="1"/>
  <c r="I243" i="1" s="1"/>
  <c r="F244" i="1" l="1"/>
  <c r="I244" i="1" s="1"/>
  <c r="H244" i="1"/>
  <c r="C245" i="1" s="1"/>
  <c r="F245" i="1" l="1"/>
  <c r="I245" i="1" s="1"/>
  <c r="H245" i="1"/>
  <c r="C246" i="1" s="1"/>
  <c r="H246" i="1" l="1"/>
  <c r="C247" i="1" s="1"/>
  <c r="F246" i="1"/>
  <c r="I246" i="1" s="1"/>
  <c r="F247" i="1" l="1"/>
  <c r="I247" i="1" s="1"/>
  <c r="H247" i="1"/>
  <c r="C248" i="1" s="1"/>
  <c r="H248" i="1" l="1"/>
  <c r="C249" i="1" s="1"/>
  <c r="F248" i="1"/>
  <c r="I248" i="1" s="1"/>
  <c r="F249" i="1" l="1"/>
  <c r="I249" i="1" s="1"/>
  <c r="H249" i="1"/>
  <c r="C250" i="1" s="1"/>
  <c r="H250" i="1" l="1"/>
  <c r="C251" i="1" s="1"/>
  <c r="F250" i="1"/>
  <c r="I250" i="1" s="1"/>
  <c r="H251" i="1" l="1"/>
  <c r="C252" i="1" s="1"/>
  <c r="F251" i="1"/>
  <c r="I251" i="1" s="1"/>
  <c r="F252" i="1" l="1"/>
  <c r="I252" i="1" s="1"/>
  <c r="H252" i="1"/>
  <c r="C253" i="1" s="1"/>
  <c r="H253" i="1" l="1"/>
  <c r="C254" i="1" s="1"/>
  <c r="F253" i="1"/>
  <c r="I253" i="1" s="1"/>
  <c r="H254" i="1" l="1"/>
  <c r="C255" i="1" s="1"/>
  <c r="F254" i="1"/>
  <c r="I254" i="1" s="1"/>
  <c r="F255" i="1" l="1"/>
  <c r="I255" i="1"/>
  <c r="H255" i="1"/>
  <c r="C256" i="1" s="1"/>
  <c r="H256" i="1" l="1"/>
  <c r="C257" i="1" s="1"/>
  <c r="F256" i="1"/>
  <c r="I256" i="1"/>
  <c r="H257" i="1" l="1"/>
  <c r="C258" i="1" s="1"/>
  <c r="F257" i="1"/>
  <c r="I257" i="1"/>
  <c r="H258" i="1" l="1"/>
  <c r="C259" i="1" s="1"/>
  <c r="F258" i="1"/>
  <c r="I258" i="1" s="1"/>
  <c r="F259" i="1" l="1"/>
  <c r="I259" i="1" s="1"/>
  <c r="H259" i="1"/>
  <c r="C260" i="1" s="1"/>
  <c r="F260" i="1" l="1"/>
  <c r="H260" i="1"/>
  <c r="C261" i="1" s="1"/>
  <c r="I260" i="1"/>
  <c r="F261" i="1" l="1"/>
  <c r="H261" i="1"/>
  <c r="C262" i="1" s="1"/>
  <c r="I261" i="1"/>
  <c r="H262" i="1" l="1"/>
  <c r="C263" i="1" s="1"/>
  <c r="F262" i="1"/>
  <c r="I262" i="1"/>
  <c r="F263" i="1" l="1"/>
  <c r="I263" i="1"/>
  <c r="H263" i="1"/>
  <c r="C264" i="1" s="1"/>
  <c r="F264" i="1" l="1"/>
  <c r="H264" i="1"/>
  <c r="C265" i="1" s="1"/>
  <c r="I264" i="1"/>
  <c r="F265" i="1" l="1"/>
  <c r="I265" i="1" s="1"/>
  <c r="H265" i="1"/>
  <c r="C266" i="1" s="1"/>
  <c r="H266" i="1" l="1"/>
  <c r="C267" i="1" s="1"/>
  <c r="F266" i="1"/>
  <c r="I266" i="1" s="1"/>
  <c r="F267" i="1" l="1"/>
  <c r="I267" i="1" s="1"/>
  <c r="H267" i="1"/>
  <c r="C268" i="1" s="1"/>
  <c r="F268" i="1" l="1"/>
  <c r="I268" i="1" s="1"/>
  <c r="H268" i="1"/>
  <c r="C269" i="1" s="1"/>
  <c r="F269" i="1" l="1"/>
  <c r="I269" i="1" s="1"/>
  <c r="H269" i="1"/>
  <c r="C270" i="1" s="1"/>
  <c r="H270" i="1" l="1"/>
  <c r="C271" i="1" s="1"/>
  <c r="F270" i="1"/>
  <c r="I270" i="1" s="1"/>
  <c r="F271" i="1" l="1"/>
  <c r="I271" i="1" s="1"/>
  <c r="H271" i="1"/>
  <c r="C272" i="1" s="1"/>
  <c r="F272" i="1" l="1"/>
  <c r="I272" i="1" s="1"/>
  <c r="H272" i="1"/>
  <c r="C273" i="1" s="1"/>
  <c r="F273" i="1" l="1"/>
  <c r="I273" i="1" s="1"/>
  <c r="H273" i="1"/>
  <c r="C274" i="1" s="1"/>
  <c r="H274" i="1" l="1"/>
  <c r="C275" i="1" s="1"/>
  <c r="F274" i="1"/>
  <c r="I274" i="1" s="1"/>
  <c r="H275" i="1" l="1"/>
  <c r="C276" i="1" s="1"/>
  <c r="F275" i="1"/>
  <c r="I275" i="1" s="1"/>
  <c r="F276" i="1" l="1"/>
  <c r="I276" i="1"/>
  <c r="H276" i="1"/>
  <c r="C277" i="1" s="1"/>
  <c r="H277" i="1" l="1"/>
  <c r="C278" i="1" s="1"/>
  <c r="F277" i="1"/>
  <c r="I277" i="1" s="1"/>
  <c r="H278" i="1" l="1"/>
  <c r="C279" i="1" s="1"/>
  <c r="F278" i="1"/>
  <c r="I278" i="1" s="1"/>
  <c r="F279" i="1" l="1"/>
  <c r="I279" i="1" s="1"/>
  <c r="H279" i="1"/>
  <c r="C280" i="1" s="1"/>
  <c r="F280" i="1" l="1"/>
  <c r="I280" i="1" s="1"/>
  <c r="H280" i="1"/>
  <c r="C281" i="1" s="1"/>
  <c r="F281" i="1" l="1"/>
  <c r="I281" i="1" s="1"/>
  <c r="H281" i="1"/>
  <c r="C282" i="1" s="1"/>
  <c r="F282" i="1" l="1"/>
  <c r="I282" i="1" s="1"/>
  <c r="H282" i="1"/>
  <c r="C283" i="1" s="1"/>
  <c r="F283" i="1" l="1"/>
  <c r="I283" i="1" s="1"/>
  <c r="H283" i="1"/>
  <c r="C284" i="1" s="1"/>
  <c r="F284" i="1" l="1"/>
  <c r="I284" i="1" s="1"/>
  <c r="H284" i="1"/>
  <c r="C285" i="1" s="1"/>
  <c r="F285" i="1" l="1"/>
  <c r="I285" i="1" s="1"/>
  <c r="H285" i="1"/>
  <c r="C286" i="1" s="1"/>
  <c r="F286" i="1" l="1"/>
  <c r="I286" i="1"/>
  <c r="H286" i="1"/>
  <c r="C287" i="1" s="1"/>
  <c r="F287" i="1" l="1"/>
  <c r="I287" i="1" s="1"/>
  <c r="H287" i="1"/>
  <c r="C288" i="1" s="1"/>
  <c r="F288" i="1" l="1"/>
  <c r="I288" i="1" s="1"/>
  <c r="H288" i="1"/>
  <c r="C289" i="1" s="1"/>
  <c r="F289" i="1" l="1"/>
  <c r="I289" i="1" s="1"/>
  <c r="H289" i="1"/>
  <c r="C290" i="1" s="1"/>
  <c r="F290" i="1" l="1"/>
  <c r="I290" i="1" s="1"/>
  <c r="H290" i="1"/>
  <c r="C291" i="1" s="1"/>
  <c r="F291" i="1" l="1"/>
  <c r="I291" i="1"/>
  <c r="H291" i="1"/>
  <c r="C292" i="1" s="1"/>
  <c r="F292" i="1" l="1"/>
  <c r="I292" i="1" s="1"/>
  <c r="H292" i="1"/>
  <c r="C293" i="1" s="1"/>
  <c r="F293" i="1" l="1"/>
  <c r="I293" i="1" s="1"/>
  <c r="H293" i="1"/>
  <c r="C294" i="1" s="1"/>
  <c r="F294" i="1" l="1"/>
  <c r="I294" i="1"/>
  <c r="H294" i="1"/>
  <c r="C295" i="1" s="1"/>
  <c r="F295" i="1" l="1"/>
  <c r="I295" i="1" s="1"/>
  <c r="H295" i="1"/>
  <c r="C296" i="1" s="1"/>
  <c r="F296" i="1" l="1"/>
  <c r="I296" i="1" s="1"/>
  <c r="H296" i="1"/>
  <c r="C297" i="1" s="1"/>
  <c r="F297" i="1" l="1"/>
  <c r="I297" i="1" s="1"/>
  <c r="H297" i="1"/>
  <c r="C298" i="1" s="1"/>
  <c r="F298" i="1" l="1"/>
  <c r="I298" i="1" s="1"/>
  <c r="H298" i="1"/>
  <c r="C299" i="1" s="1"/>
  <c r="F299" i="1" l="1"/>
  <c r="I299" i="1"/>
  <c r="H299" i="1"/>
  <c r="C300" i="1" s="1"/>
  <c r="F300" i="1" l="1"/>
  <c r="I300" i="1"/>
  <c r="H300" i="1"/>
  <c r="C301" i="1" s="1"/>
  <c r="I301" i="1" l="1"/>
  <c r="F301" i="1"/>
  <c r="H301" i="1"/>
  <c r="C302" i="1" s="1"/>
  <c r="F302" i="1" l="1"/>
  <c r="I302" i="1" s="1"/>
  <c r="H302" i="1"/>
  <c r="C303" i="1" s="1"/>
  <c r="F303" i="1" l="1"/>
  <c r="I303" i="1" s="1"/>
  <c r="H303" i="1"/>
  <c r="C304" i="1" s="1"/>
  <c r="F304" i="1" l="1"/>
  <c r="I304" i="1"/>
  <c r="H304" i="1"/>
  <c r="C305" i="1" s="1"/>
  <c r="F305" i="1" l="1"/>
  <c r="I305" i="1" s="1"/>
  <c r="H305" i="1"/>
  <c r="C306" i="1" s="1"/>
  <c r="F306" i="1" l="1"/>
  <c r="I306" i="1" s="1"/>
  <c r="H306" i="1"/>
  <c r="C307" i="1" s="1"/>
  <c r="F307" i="1" l="1"/>
  <c r="I307" i="1" s="1"/>
  <c r="H307" i="1"/>
  <c r="C308" i="1" s="1"/>
  <c r="F308" i="1" l="1"/>
  <c r="I308" i="1" s="1"/>
  <c r="H308" i="1"/>
  <c r="C309" i="1" s="1"/>
  <c r="F309" i="1" l="1"/>
  <c r="I309" i="1" s="1"/>
  <c r="H309" i="1"/>
  <c r="C310" i="1" s="1"/>
  <c r="F310" i="1" l="1"/>
  <c r="I310" i="1" s="1"/>
  <c r="H310" i="1"/>
  <c r="C311" i="1" s="1"/>
  <c r="F311" i="1" l="1"/>
  <c r="I311" i="1"/>
  <c r="H311" i="1"/>
  <c r="C312" i="1" s="1"/>
  <c r="F312" i="1" l="1"/>
  <c r="I312" i="1" s="1"/>
  <c r="H312" i="1"/>
  <c r="C313" i="1" s="1"/>
  <c r="F313" i="1" l="1"/>
  <c r="I313" i="1" s="1"/>
  <c r="H313" i="1"/>
  <c r="C314" i="1" s="1"/>
  <c r="F314" i="1" l="1"/>
  <c r="I314" i="1" s="1"/>
  <c r="H314" i="1"/>
  <c r="C315" i="1" s="1"/>
  <c r="F315" i="1" l="1"/>
  <c r="I315" i="1"/>
  <c r="H315" i="1"/>
  <c r="C316" i="1" s="1"/>
  <c r="F316" i="1" l="1"/>
  <c r="I316" i="1" s="1"/>
  <c r="H316" i="1"/>
  <c r="C317" i="1" s="1"/>
  <c r="I317" i="1" l="1"/>
  <c r="F317" i="1"/>
  <c r="H317" i="1"/>
  <c r="C318" i="1" s="1"/>
  <c r="F318" i="1" l="1"/>
  <c r="I318" i="1" s="1"/>
  <c r="H318" i="1"/>
  <c r="C319" i="1" s="1"/>
  <c r="F319" i="1" l="1"/>
  <c r="I319" i="1" s="1"/>
  <c r="H319" i="1"/>
  <c r="C320" i="1" s="1"/>
  <c r="F320" i="1" l="1"/>
  <c r="I320" i="1"/>
  <c r="H320" i="1"/>
  <c r="C321" i="1" s="1"/>
  <c r="F321" i="1" l="1"/>
  <c r="I321" i="1" s="1"/>
  <c r="H321" i="1"/>
  <c r="C322" i="1" s="1"/>
  <c r="F322" i="1" l="1"/>
  <c r="I322" i="1" s="1"/>
  <c r="H322" i="1"/>
  <c r="C323" i="1" s="1"/>
  <c r="F323" i="1" l="1"/>
  <c r="I323" i="1"/>
  <c r="H323" i="1"/>
  <c r="C324" i="1" s="1"/>
  <c r="F324" i="1" l="1"/>
  <c r="I324" i="1"/>
  <c r="H324" i="1"/>
  <c r="C325" i="1" s="1"/>
  <c r="F325" i="1" l="1"/>
  <c r="I325" i="1"/>
  <c r="H325" i="1"/>
  <c r="C326" i="1" s="1"/>
  <c r="F326" i="1" l="1"/>
  <c r="I326" i="1" s="1"/>
  <c r="H326" i="1"/>
  <c r="C327" i="1" s="1"/>
  <c r="F327" i="1" l="1"/>
  <c r="I327" i="1" s="1"/>
  <c r="H327" i="1"/>
  <c r="C328" i="1" s="1"/>
  <c r="F328" i="1" l="1"/>
  <c r="I328" i="1" s="1"/>
  <c r="H328" i="1"/>
  <c r="C329" i="1" s="1"/>
  <c r="F329" i="1" l="1"/>
  <c r="I329" i="1" s="1"/>
  <c r="H329" i="1"/>
  <c r="C330" i="1" s="1"/>
  <c r="F330" i="1" l="1"/>
  <c r="I330" i="1" s="1"/>
  <c r="H330" i="1"/>
  <c r="C331" i="1" s="1"/>
  <c r="F331" i="1" l="1"/>
  <c r="I331" i="1"/>
  <c r="H331" i="1"/>
  <c r="C332" i="1" s="1"/>
  <c r="F332" i="1" l="1"/>
  <c r="I332" i="1" s="1"/>
  <c r="H332" i="1"/>
  <c r="C333" i="1" s="1"/>
  <c r="F333" i="1" l="1"/>
  <c r="I333" i="1"/>
  <c r="H333" i="1"/>
  <c r="C334" i="1" s="1"/>
  <c r="F334" i="1" l="1"/>
  <c r="I334" i="1" s="1"/>
  <c r="H334" i="1"/>
  <c r="C335" i="1" s="1"/>
  <c r="F335" i="1" l="1"/>
  <c r="I335" i="1" s="1"/>
  <c r="H335" i="1"/>
  <c r="C336" i="1" s="1"/>
  <c r="F336" i="1" l="1"/>
  <c r="I336" i="1" s="1"/>
  <c r="H336" i="1"/>
  <c r="C337" i="1" s="1"/>
  <c r="F337" i="1" l="1"/>
  <c r="I337" i="1" s="1"/>
  <c r="H337" i="1"/>
  <c r="C338" i="1" s="1"/>
  <c r="F338" i="1" l="1"/>
  <c r="I338" i="1" s="1"/>
  <c r="H338" i="1"/>
  <c r="C339" i="1" s="1"/>
  <c r="F339" i="1" l="1"/>
  <c r="I339" i="1"/>
  <c r="H339" i="1"/>
  <c r="C340" i="1" s="1"/>
  <c r="F340" i="1" l="1"/>
  <c r="I340" i="1" s="1"/>
  <c r="H340" i="1"/>
  <c r="C341" i="1" s="1"/>
  <c r="F341" i="1" l="1"/>
  <c r="I341" i="1" s="1"/>
  <c r="H341" i="1"/>
  <c r="C342" i="1" s="1"/>
  <c r="F342" i="1" l="1"/>
  <c r="I342" i="1"/>
  <c r="H342" i="1"/>
  <c r="C343" i="1" s="1"/>
  <c r="F343" i="1" l="1"/>
  <c r="I343" i="1"/>
  <c r="H343" i="1"/>
  <c r="C344" i="1" s="1"/>
  <c r="F344" i="1" l="1"/>
  <c r="I344" i="1" s="1"/>
  <c r="H344" i="1"/>
  <c r="C345" i="1" s="1"/>
  <c r="F345" i="1" l="1"/>
  <c r="I345" i="1" s="1"/>
  <c r="H345" i="1"/>
  <c r="C346" i="1" s="1"/>
  <c r="F346" i="1" l="1"/>
  <c r="I346" i="1" s="1"/>
  <c r="H346" i="1"/>
  <c r="C347" i="1" s="1"/>
  <c r="F347" i="1" l="1"/>
  <c r="I347" i="1"/>
  <c r="H347" i="1"/>
  <c r="C348" i="1" s="1"/>
  <c r="F348" i="1" l="1"/>
  <c r="I348" i="1"/>
  <c r="H348" i="1"/>
  <c r="C349" i="1" s="1"/>
  <c r="F349" i="1" l="1"/>
  <c r="I349" i="1" s="1"/>
  <c r="H349" i="1"/>
  <c r="C350" i="1" s="1"/>
  <c r="F350" i="1" l="1"/>
  <c r="I350" i="1" s="1"/>
  <c r="H350" i="1"/>
  <c r="C351" i="1" s="1"/>
  <c r="F351" i="1" l="1"/>
  <c r="I351" i="1"/>
  <c r="H351" i="1"/>
  <c r="C352" i="1" s="1"/>
  <c r="F352" i="1" l="1"/>
  <c r="I352" i="1"/>
  <c r="H352" i="1"/>
  <c r="C353" i="1" s="1"/>
  <c r="F353" i="1" l="1"/>
  <c r="I353" i="1" s="1"/>
  <c r="H353" i="1"/>
  <c r="C354" i="1" s="1"/>
  <c r="F354" i="1" l="1"/>
  <c r="I354" i="1" s="1"/>
  <c r="H354" i="1"/>
  <c r="C355" i="1" s="1"/>
  <c r="F355" i="1" l="1"/>
  <c r="I355" i="1" s="1"/>
  <c r="H355" i="1"/>
  <c r="C356" i="1" s="1"/>
  <c r="F356" i="1" l="1"/>
  <c r="I356" i="1" s="1"/>
  <c r="H356" i="1"/>
  <c r="C357" i="1" s="1"/>
  <c r="F357" i="1" l="1"/>
  <c r="I357" i="1" s="1"/>
  <c r="H357" i="1"/>
  <c r="C358" i="1" s="1"/>
  <c r="F358" i="1" l="1"/>
  <c r="I358" i="1" s="1"/>
  <c r="H358" i="1"/>
  <c r="C359" i="1" s="1"/>
  <c r="F359" i="1" l="1"/>
  <c r="I359" i="1" s="1"/>
  <c r="H359" i="1"/>
  <c r="C360" i="1" s="1"/>
  <c r="F360" i="1" l="1"/>
  <c r="I360" i="1" s="1"/>
  <c r="H360" i="1"/>
  <c r="C361" i="1" s="1"/>
  <c r="F361" i="1" l="1"/>
  <c r="I361" i="1" s="1"/>
  <c r="H361" i="1"/>
  <c r="C362" i="1" s="1"/>
  <c r="F362" i="1" l="1"/>
  <c r="I362" i="1" s="1"/>
  <c r="H362" i="1"/>
  <c r="C363" i="1" s="1"/>
  <c r="F363" i="1" l="1"/>
  <c r="I363" i="1" s="1"/>
  <c r="H363" i="1"/>
  <c r="C364" i="1" s="1"/>
  <c r="F364" i="1" l="1"/>
  <c r="I364" i="1" s="1"/>
  <c r="H364" i="1"/>
  <c r="C365" i="1" s="1"/>
  <c r="F365" i="1" l="1"/>
  <c r="I365" i="1"/>
  <c r="H365" i="1"/>
  <c r="C366" i="1" s="1"/>
  <c r="F366" i="1" l="1"/>
  <c r="I366" i="1"/>
  <c r="H366" i="1"/>
  <c r="C367" i="1" s="1"/>
  <c r="F367" i="1" l="1"/>
  <c r="I367" i="1" s="1"/>
  <c r="H367" i="1"/>
  <c r="C368" i="1" s="1"/>
  <c r="F368" i="1" l="1"/>
  <c r="I368" i="1" s="1"/>
  <c r="H368" i="1"/>
  <c r="C369" i="1" s="1"/>
  <c r="F369" i="1" l="1"/>
  <c r="I369" i="1"/>
  <c r="H369" i="1"/>
  <c r="C370" i="1" s="1"/>
  <c r="F370" i="1" l="1"/>
  <c r="I370" i="1" s="1"/>
  <c r="H370" i="1"/>
  <c r="C371" i="1" s="1"/>
  <c r="F371" i="1" l="1"/>
  <c r="I371" i="1"/>
  <c r="H371" i="1"/>
  <c r="C372" i="1" s="1"/>
  <c r="F372" i="1" l="1"/>
  <c r="I372" i="1" s="1"/>
  <c r="H372" i="1"/>
  <c r="C373" i="1" s="1"/>
  <c r="F373" i="1" l="1"/>
  <c r="I373" i="1"/>
  <c r="H373" i="1"/>
  <c r="C374" i="1" s="1"/>
  <c r="F374" i="1" l="1"/>
  <c r="I374" i="1" s="1"/>
  <c r="H374" i="1"/>
  <c r="C375" i="1" s="1"/>
  <c r="F375" i="1" l="1"/>
  <c r="I375" i="1"/>
  <c r="H375" i="1"/>
  <c r="C376" i="1" s="1"/>
  <c r="F376" i="1" l="1"/>
  <c r="I376" i="1"/>
  <c r="H376" i="1"/>
  <c r="C377" i="1" s="1"/>
  <c r="E8" i="1" l="1"/>
  <c r="I377" i="1"/>
  <c r="H377" i="1"/>
  <c r="F377" i="1"/>
  <c r="E7" i="1" s="1"/>
</calcChain>
</file>

<file path=xl/sharedStrings.xml><?xml version="1.0" encoding="utf-8"?>
<sst xmlns="http://schemas.openxmlformats.org/spreadsheetml/2006/main" count="30" uniqueCount="29">
  <si>
    <t>BoP</t>
  </si>
  <si>
    <t>Amort</t>
  </si>
  <si>
    <t>EoP</t>
  </si>
  <si>
    <t>Funding</t>
  </si>
  <si>
    <t>Funding Date</t>
  </si>
  <si>
    <t>USD, unless otherwise noted</t>
  </si>
  <si>
    <t>Frequency</t>
  </si>
  <si>
    <t>First Payment Date</t>
  </si>
  <si>
    <t>Payment</t>
  </si>
  <si>
    <t>Excess Payment</t>
  </si>
  <si>
    <t>Monthly</t>
  </si>
  <si>
    <t>Quarterly</t>
  </si>
  <si>
    <t>Semi-Annually</t>
  </si>
  <si>
    <t>Annually</t>
  </si>
  <si>
    <t>No. of Payments per Year</t>
  </si>
  <si>
    <t>AEA LOAN AMORTIZATION</t>
  </si>
  <si>
    <t>Payment Frequency</t>
  </si>
  <si>
    <t>Loan Term (Years)</t>
  </si>
  <si>
    <t>Interest</t>
  </si>
  <si>
    <t>Loan Amount ($)</t>
  </si>
  <si>
    <t>Interest Rate (%)</t>
  </si>
  <si>
    <t>No. of Payments (per year)</t>
  </si>
  <si>
    <t>Total Interest ($)</t>
  </si>
  <si>
    <t>Total Principal ($)</t>
  </si>
  <si>
    <t>EOMonth Function</t>
  </si>
  <si>
    <t>Manual Entry</t>
  </si>
  <si>
    <t>Auto-Calculation</t>
  </si>
  <si>
    <t>Instructions:</t>
  </si>
  <si>
    <t>Total No. of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</si>
</sst>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4" fontId="2" fillId="0" borderId="0" xfId="0" applyNumberFormat="1" applyFont="1"/>
    <xf numFmtId="4" fontId="2" fillId="0" borderId="0" xfId="0" applyNumberFormat="1" applyFont="1"/>
    <xf numFmtId="10" fontId="3" fillId="0" borderId="0" xfId="0" applyNumberFormat="1" applyFont="1"/>
    <xf numFmtId="164" fontId="3" fillId="0" borderId="0" xfId="1" applyNumberFormat="1" applyFont="1"/>
    <xf numFmtId="164" fontId="2" fillId="0" borderId="0" xfId="1" applyNumberFormat="1" applyFont="1"/>
    <xf numFmtId="0" fontId="4" fillId="0" borderId="0" xfId="0" applyFont="1" applyAlignment="1">
      <alignment horizontal="center"/>
    </xf>
    <xf numFmtId="164" fontId="2" fillId="2" borderId="0" xfId="1" applyNumberFormat="1" applyFont="1" applyFill="1"/>
    <xf numFmtId="0" fontId="5" fillId="0" borderId="0" xfId="0" applyFont="1"/>
    <xf numFmtId="0" fontId="6" fillId="0" borderId="0" xfId="0" applyFont="1"/>
    <xf numFmtId="43" fontId="2" fillId="0" borderId="0" xfId="0" applyNumberFormat="1" applyFont="1"/>
    <xf numFmtId="164" fontId="2" fillId="0" borderId="0" xfId="0" applyNumberFormat="1" applyFont="1"/>
    <xf numFmtId="165" fontId="2" fillId="0" borderId="0" xfId="1" applyNumberFormat="1" applyFont="1"/>
    <xf numFmtId="0" fontId="0" fillId="0" borderId="0" xfId="0" quotePrefix="1"/>
    <xf numFmtId="14" fontId="8" fillId="0" borderId="0" xfId="0" applyNumberFormat="1" applyFont="1"/>
    <xf numFmtId="0" fontId="7" fillId="0" borderId="1" xfId="0" applyFont="1" applyBorder="1"/>
    <xf numFmtId="164" fontId="8" fillId="3" borderId="2" xfId="1" applyNumberFormat="1" applyFont="1" applyFill="1" applyBorder="1"/>
    <xf numFmtId="10" fontId="8" fillId="3" borderId="2" xfId="0" applyNumberFormat="1" applyFont="1" applyFill="1" applyBorder="1"/>
    <xf numFmtId="14" fontId="2" fillId="3" borderId="2" xfId="0" applyNumberFormat="1" applyFont="1" applyFill="1" applyBorder="1"/>
    <xf numFmtId="14" fontId="8" fillId="3" borderId="2" xfId="0" applyNumberFormat="1" applyFont="1" applyFill="1" applyBorder="1"/>
    <xf numFmtId="0" fontId="2" fillId="3" borderId="2" xfId="0" applyFont="1" applyFill="1" applyBorder="1" applyAlignment="1">
      <alignment horizontal="right"/>
    </xf>
    <xf numFmtId="0" fontId="2" fillId="3" borderId="2" xfId="0" applyFont="1" applyFill="1" applyBorder="1"/>
    <xf numFmtId="0" fontId="2" fillId="4" borderId="2" xfId="0" applyFont="1" applyFill="1" applyBorder="1"/>
    <xf numFmtId="164" fontId="2" fillId="4" borderId="2" xfId="0" applyNumberFormat="1" applyFont="1" applyFill="1" applyBorder="1"/>
    <xf numFmtId="164" fontId="2" fillId="4" borderId="2" xfId="1" applyNumberFormat="1" applyFont="1" applyFill="1" applyBorder="1"/>
    <xf numFmtId="164" fontId="2" fillId="3" borderId="0" xfId="1" applyNumberFormat="1" applyFont="1" applyFill="1"/>
    <xf numFmtId="165" fontId="2" fillId="3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172353</xdr:colOff>
      <xdr:row>0</xdr:row>
      <xdr:rowOff>46643</xdr:rowOff>
    </xdr:from>
    <xdr:to>
      <xdr:col>8</xdr:col>
      <xdr:colOff>691091</xdr:colOff>
      <xdr:row>3</xdr:row>
      <xdr:rowOff>21167</xdr:rowOff>
    </xdr:to>
    <xdr:pic>
      <xdr:nvPicPr>
        <xdr:cNvPr id="2" name="Picture 1" descr="Alaska Energy Authority">
          <a:extLst>
            <a:ext uri="{FF2B5EF4-FFF2-40B4-BE49-F238E27FC236}">
              <a16:creationId xmlns:a16="http://schemas.microsoft.com/office/drawing/2014/main" id="{7B9FD217-C65F-EDD6-0F11-34114E7B2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4603" y="46643"/>
          <a:ext cx="1799321" cy="45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7"/>
  <sheetViews>
    <sheetView showGridLines="0" tabSelected="1" view="pageBreakPreview" topLeftCell="A288" zoomScale="90" zoomScaleNormal="100" zoomScaleSheetLayoutView="90" workbookViewId="0">
      <selection activeCell="G29" sqref="G29"/>
    </sheetView>
  </sheetViews>
  <sheetFormatPr defaultColWidth="9.140625" defaultRowHeight="12.75" outlineLevelRow="1" x14ac:dyDescent="0.2"/>
  <cols>
    <col min="1" max="1" width="2.140625" style="1" customWidth="1"/>
    <col min="2" max="2" width="25.5703125" style="1" bestFit="1" customWidth="1"/>
    <col min="3" max="3" width="16.85546875" style="1" bestFit="1" customWidth="1"/>
    <col min="4" max="4" width="25.5703125" style="1" bestFit="1" customWidth="1"/>
    <col min="5" max="5" width="13.85546875" style="1" bestFit="1" customWidth="1"/>
    <col min="6" max="6" width="17.28515625" style="1" bestFit="1" customWidth="1"/>
    <col min="7" max="7" width="16.28515625" style="1" bestFit="1" customWidth="1"/>
    <col min="8" max="8" width="19.140625" style="1" bestFit="1" customWidth="1"/>
    <col min="9" max="9" width="10.7109375" style="1" bestFit="1" customWidth="1"/>
    <col min="10" max="10" width="13.42578125" style="1" bestFit="1" customWidth="1"/>
    <col min="11" max="16384" width="9.140625" style="1"/>
  </cols>
  <sheetData>
    <row r="1" spans="1:10" x14ac:dyDescent="0.2">
      <c r="A1" s="9" t="s">
        <v>15</v>
      </c>
    </row>
    <row r="2" spans="1:10" x14ac:dyDescent="0.2">
      <c r="A2" s="10" t="s">
        <v>5</v>
      </c>
    </row>
    <row r="4" spans="1:10" ht="15" x14ac:dyDescent="0.25">
      <c r="B4" s="9" t="s">
        <v>19</v>
      </c>
      <c r="C4" s="17">
        <v>2000000</v>
      </c>
      <c r="D4" s="9" t="s">
        <v>17</v>
      </c>
      <c r="E4" s="22">
        <v>20</v>
      </c>
      <c r="G4" s="9" t="s">
        <v>27</v>
      </c>
      <c r="H4"/>
    </row>
    <row r="5" spans="1:10" x14ac:dyDescent="0.2">
      <c r="B5" s="9" t="s">
        <v>20</v>
      </c>
      <c r="C5" s="18">
        <v>5.4899999999999997E-2</v>
      </c>
      <c r="D5" s="9" t="s">
        <v>21</v>
      </c>
      <c r="E5" s="23">
        <f>IF(Template!$C$8=Validation!$A$2,Validation!$B$2,IF(Template!$C$8=Validation!$A$3,Validation!$B$3,IF(Template!$C$8=Validation!$A$4,Validation!$B$4,IF(Template!$C$8=Validation!$A$5,Validation!$B$5,"PLEASE PICK FROM LIST"))))</f>
        <v>12</v>
      </c>
      <c r="G5" s="22" t="s">
        <v>25</v>
      </c>
      <c r="H5" s="2"/>
    </row>
    <row r="6" spans="1:10" x14ac:dyDescent="0.2">
      <c r="B6" s="9" t="s">
        <v>4</v>
      </c>
      <c r="C6" s="19">
        <v>43800</v>
      </c>
      <c r="D6" s="9" t="s">
        <v>28</v>
      </c>
      <c r="E6" s="23">
        <f>$E$5*$E$4</f>
        <v>240</v>
      </c>
      <c r="G6" s="23" t="s">
        <v>26</v>
      </c>
    </row>
    <row r="7" spans="1:10" x14ac:dyDescent="0.2">
      <c r="B7" s="9" t="s">
        <v>7</v>
      </c>
      <c r="C7" s="20">
        <v>43831</v>
      </c>
      <c r="D7" s="9" t="s">
        <v>22</v>
      </c>
      <c r="E7" s="24">
        <f>ABS(SUMIF($C$13:$C$377,"&gt;0",$F$13:$F$377))</f>
        <v>1103401.3849924931</v>
      </c>
    </row>
    <row r="8" spans="1:10" x14ac:dyDescent="0.2">
      <c r="B8" s="9" t="s">
        <v>16</v>
      </c>
      <c r="C8" s="21" t="s">
        <v>10</v>
      </c>
      <c r="D8" s="9" t="s">
        <v>23</v>
      </c>
      <c r="E8" s="25">
        <f>ABS(SUMIF($C$13:$C$377,"&gt;0",$E$13:$E$377))</f>
        <v>1999999.999999993</v>
      </c>
    </row>
    <row r="9" spans="1:10" x14ac:dyDescent="0.2">
      <c r="B9" s="9"/>
      <c r="C9" s="15"/>
      <c r="D9" s="9"/>
    </row>
    <row r="10" spans="1:10" outlineLevel="1" x14ac:dyDescent="0.2">
      <c r="C10" s="3"/>
      <c r="E10" s="12"/>
    </row>
    <row r="11" spans="1:10" x14ac:dyDescent="0.2">
      <c r="C11" s="4"/>
    </row>
    <row r="12" spans="1:10" ht="15" x14ac:dyDescent="0.35">
      <c r="C12" s="7" t="s">
        <v>0</v>
      </c>
      <c r="D12" s="7" t="s">
        <v>3</v>
      </c>
      <c r="E12" s="7" t="s">
        <v>1</v>
      </c>
      <c r="F12" s="7" t="s">
        <v>18</v>
      </c>
      <c r="G12" s="7" t="s">
        <v>9</v>
      </c>
      <c r="H12" s="7" t="s">
        <v>2</v>
      </c>
      <c r="I12" s="7" t="s">
        <v>8</v>
      </c>
    </row>
    <row r="13" spans="1:10" x14ac:dyDescent="0.2">
      <c r="B13" s="2">
        <f>$C$6</f>
        <v>43800</v>
      </c>
      <c r="C13" s="5">
        <v>0</v>
      </c>
      <c r="D13" s="6">
        <f t="shared" ref="D13:D44" si="0">IF($B13=$C$6,$C$4,0)</f>
        <v>2000000</v>
      </c>
      <c r="E13" s="8"/>
      <c r="F13" s="8"/>
      <c r="G13" s="8"/>
      <c r="H13" s="6">
        <f>IF((C13+D13+E13+G13)&lt;=0,0,C13+D13+E13+G13)</f>
        <v>2000000</v>
      </c>
    </row>
    <row r="14" spans="1:10" x14ac:dyDescent="0.2">
      <c r="B14" s="2">
        <f>$C$7</f>
        <v>43831</v>
      </c>
      <c r="C14" s="6">
        <f>ROUNDDOWN(H13,2)</f>
        <v>2000000</v>
      </c>
      <c r="D14" s="6">
        <f t="shared" si="0"/>
        <v>0</v>
      </c>
      <c r="E14" s="6">
        <f t="shared" ref="E14:E45" si="1">-$C$4/$E$6</f>
        <v>-8333.3333333333339</v>
      </c>
      <c r="F14" s="6">
        <f>C14*$C$5*YEARFRAC($B13,$B14,3)</f>
        <v>9325.4794520547948</v>
      </c>
      <c r="G14" s="26"/>
      <c r="H14" s="6">
        <f t="shared" ref="H14:H77" si="2">IF((C14+D14+E14+G14)&lt;=0,0,C14+D14+E14+G14)</f>
        <v>1991666.6666666667</v>
      </c>
      <c r="I14" s="12">
        <f>IF(C14&gt;0,SUM(ABS(E14),F14),0)</f>
        <v>17658.812785388131</v>
      </c>
      <c r="J14" s="11"/>
    </row>
    <row r="15" spans="1:10" x14ac:dyDescent="0.2">
      <c r="B15" s="2">
        <f>EOMONTH($B14,IF(Template!$C$8=Validation!$A$2,Validation!$C$2,IF(Template!$C$8=Validation!$A$3,Validation!$C$3,IF(Template!$C$8=Validation!$A$4,Validation!$C$4,IF(Template!$C$8=Validation!$A$5,Validation!$C$5,"NEED TO SELECT PAYMENT FREQUENCY")))))+1</f>
        <v>43862</v>
      </c>
      <c r="C15" s="6">
        <f t="shared" ref="C15:C78" si="3">ROUNDDOWN(H14,2)</f>
        <v>1991666.66</v>
      </c>
      <c r="D15" s="6">
        <f t="shared" si="0"/>
        <v>0</v>
      </c>
      <c r="E15" s="6">
        <f t="shared" si="1"/>
        <v>-8333.3333333333339</v>
      </c>
      <c r="F15" s="6">
        <f t="shared" ref="F15:F78" si="4">C15*$C$5*YEARFRAC($B14,$B15,3)</f>
        <v>9286.6232565863011</v>
      </c>
      <c r="G15" s="26"/>
      <c r="H15" s="6">
        <f t="shared" si="2"/>
        <v>1983333.3266666667</v>
      </c>
      <c r="I15" s="12">
        <f t="shared" ref="I15:I78" si="5">IF(C15&gt;0,SUM(ABS(E15),F15),0)</f>
        <v>17619.956589919635</v>
      </c>
    </row>
    <row r="16" spans="1:10" x14ac:dyDescent="0.2">
      <c r="B16" s="2">
        <f>EOMONTH($B15,IF(Template!$C$8=Validation!$A$2,Validation!$C$2,IF(Template!$C$8=Validation!$A$3,Validation!$C$3,IF(Template!$C$8=Validation!$A$4,Validation!$C$4,IF(Template!$C$8=Validation!$A$5,Validation!$C$5,"NEED TO SELECT PAYMENT FREQUENCY")))))+1</f>
        <v>43891</v>
      </c>
      <c r="C16" s="6">
        <f t="shared" si="3"/>
        <v>1983333.32</v>
      </c>
      <c r="D16" s="6">
        <f t="shared" si="0"/>
        <v>0</v>
      </c>
      <c r="E16" s="6">
        <f t="shared" si="1"/>
        <v>-8333.3333333333339</v>
      </c>
      <c r="F16" s="6">
        <f t="shared" si="4"/>
        <v>8651.1369281424668</v>
      </c>
      <c r="G16" s="26"/>
      <c r="H16" s="6">
        <f t="shared" si="2"/>
        <v>1974999.9866666668</v>
      </c>
      <c r="I16" s="12">
        <f t="shared" si="5"/>
        <v>16984.470261475799</v>
      </c>
    </row>
    <row r="17" spans="2:9" x14ac:dyDescent="0.2">
      <c r="B17" s="2">
        <f>EOMONTH($B16,IF(Template!$C$8=Validation!$A$2,Validation!$C$2,IF(Template!$C$8=Validation!$A$3,Validation!$C$3,IF(Template!$C$8=Validation!$A$4,Validation!$C$4,IF(Template!$C$8=Validation!$A$5,Validation!$C$5,"NEED TO SELECT PAYMENT FREQUENCY")))))+1</f>
        <v>43922</v>
      </c>
      <c r="C17" s="6">
        <f t="shared" si="3"/>
        <v>1974999.98</v>
      </c>
      <c r="D17" s="6">
        <f t="shared" si="0"/>
        <v>0</v>
      </c>
      <c r="E17" s="6">
        <f t="shared" si="1"/>
        <v>-8333.3333333333339</v>
      </c>
      <c r="F17" s="6">
        <f t="shared" si="4"/>
        <v>9208.9108656493136</v>
      </c>
      <c r="G17" s="26"/>
      <c r="H17" s="6">
        <f t="shared" si="2"/>
        <v>1966666.6466666667</v>
      </c>
      <c r="I17" s="12">
        <f t="shared" si="5"/>
        <v>17542.244198982648</v>
      </c>
    </row>
    <row r="18" spans="2:9" x14ac:dyDescent="0.2">
      <c r="B18" s="2">
        <f>EOMONTH($B17,IF(Template!$C$8=Validation!$A$2,Validation!$C$2,IF(Template!$C$8=Validation!$A$3,Validation!$C$3,IF(Template!$C$8=Validation!$A$4,Validation!$C$4,IF(Template!$C$8=Validation!$A$5,Validation!$C$5,"NEED TO SELECT PAYMENT FREQUENCY")))))+1</f>
        <v>43952</v>
      </c>
      <c r="C18" s="6">
        <f t="shared" si="3"/>
        <v>1966666.64</v>
      </c>
      <c r="D18" s="6">
        <f t="shared" si="0"/>
        <v>0</v>
      </c>
      <c r="E18" s="6">
        <f t="shared" si="1"/>
        <v>-8333.3333333333339</v>
      </c>
      <c r="F18" s="6">
        <f t="shared" si="4"/>
        <v>8874.2464550136974</v>
      </c>
      <c r="G18" s="26"/>
      <c r="H18" s="6">
        <f t="shared" si="2"/>
        <v>1958333.3066666666</v>
      </c>
      <c r="I18" s="12">
        <f t="shared" si="5"/>
        <v>17207.57978834703</v>
      </c>
    </row>
    <row r="19" spans="2:9" x14ac:dyDescent="0.2">
      <c r="B19" s="2">
        <f>EOMONTH($B18,IF(Template!$C$8=Validation!$A$2,Validation!$C$2,IF(Template!$C$8=Validation!$A$3,Validation!$C$3,IF(Template!$C$8=Validation!$A$4,Validation!$C$4,IF(Template!$C$8=Validation!$A$5,Validation!$C$5,"NEED TO SELECT PAYMENT FREQUENCY")))))+1</f>
        <v>43983</v>
      </c>
      <c r="C19" s="6">
        <f t="shared" si="3"/>
        <v>1958333.3</v>
      </c>
      <c r="D19" s="6">
        <f t="shared" si="0"/>
        <v>0</v>
      </c>
      <c r="E19" s="6">
        <f t="shared" si="1"/>
        <v>-8333.3333333333339</v>
      </c>
      <c r="F19" s="6">
        <f t="shared" si="4"/>
        <v>9131.1984747123279</v>
      </c>
      <c r="G19" s="26"/>
      <c r="H19" s="6">
        <f t="shared" si="2"/>
        <v>1949999.9666666668</v>
      </c>
      <c r="I19" s="12">
        <f t="shared" si="5"/>
        <v>17464.531808045664</v>
      </c>
    </row>
    <row r="20" spans="2:9" x14ac:dyDescent="0.2">
      <c r="B20" s="2">
        <f>EOMONTH($B19,IF(Template!$C$8=Validation!$A$2,Validation!$C$2,IF(Template!$C$8=Validation!$A$3,Validation!$C$3,IF(Template!$C$8=Validation!$A$4,Validation!$C$4,IF(Template!$C$8=Validation!$A$5,Validation!$C$5,"NEED TO SELECT PAYMENT FREQUENCY")))))+1</f>
        <v>44013</v>
      </c>
      <c r="C20" s="6">
        <f t="shared" si="3"/>
        <v>1949999.96</v>
      </c>
      <c r="D20" s="6">
        <f t="shared" si="0"/>
        <v>0</v>
      </c>
      <c r="E20" s="6">
        <f t="shared" si="1"/>
        <v>-8333.3333333333339</v>
      </c>
      <c r="F20" s="6">
        <f t="shared" si="4"/>
        <v>8799.0409153972596</v>
      </c>
      <c r="G20" s="26"/>
      <c r="H20" s="6">
        <f t="shared" si="2"/>
        <v>1941666.6266666667</v>
      </c>
      <c r="I20" s="12">
        <f t="shared" si="5"/>
        <v>17132.374248730594</v>
      </c>
    </row>
    <row r="21" spans="2:9" x14ac:dyDescent="0.2">
      <c r="B21" s="2">
        <f>EOMONTH($B20,IF(Template!$C$8=Validation!$A$2,Validation!$C$2,IF(Template!$C$8=Validation!$A$3,Validation!$C$3,IF(Template!$C$8=Validation!$A$4,Validation!$C$4,IF(Template!$C$8=Validation!$A$5,Validation!$C$5,"NEED TO SELECT PAYMENT FREQUENCY")))))+1</f>
        <v>44044</v>
      </c>
      <c r="C21" s="6">
        <f t="shared" si="3"/>
        <v>1941666.62</v>
      </c>
      <c r="D21" s="6">
        <f t="shared" si="0"/>
        <v>0</v>
      </c>
      <c r="E21" s="6">
        <f t="shared" si="1"/>
        <v>-8333.3333333333339</v>
      </c>
      <c r="F21" s="6">
        <f t="shared" si="4"/>
        <v>9053.4860837753422</v>
      </c>
      <c r="G21" s="26"/>
      <c r="H21" s="6">
        <f t="shared" si="2"/>
        <v>1933333.2866666669</v>
      </c>
      <c r="I21" s="12">
        <f t="shared" si="5"/>
        <v>17386.819417108676</v>
      </c>
    </row>
    <row r="22" spans="2:9" x14ac:dyDescent="0.2">
      <c r="B22" s="2">
        <f>EOMONTH($B21,IF(Template!$C$8=Validation!$A$2,Validation!$C$2,IF(Template!$C$8=Validation!$A$3,Validation!$C$3,IF(Template!$C$8=Validation!$A$4,Validation!$C$4,IF(Template!$C$8=Validation!$A$5,Validation!$C$5,"NEED TO SELECT PAYMENT FREQUENCY")))))+1</f>
        <v>44075</v>
      </c>
      <c r="C22" s="6">
        <f t="shared" si="3"/>
        <v>1933333.28</v>
      </c>
      <c r="D22" s="6">
        <f t="shared" si="0"/>
        <v>0</v>
      </c>
      <c r="E22" s="6">
        <f t="shared" si="1"/>
        <v>-8333.3333333333339</v>
      </c>
      <c r="F22" s="6">
        <f t="shared" si="4"/>
        <v>9014.6298883068484</v>
      </c>
      <c r="G22" s="26"/>
      <c r="H22" s="6">
        <f t="shared" si="2"/>
        <v>1924999.9466666668</v>
      </c>
      <c r="I22" s="12">
        <f t="shared" si="5"/>
        <v>17347.963221640181</v>
      </c>
    </row>
    <row r="23" spans="2:9" x14ac:dyDescent="0.2">
      <c r="B23" s="2">
        <f>EOMONTH($B22,IF(Template!$C$8=Validation!$A$2,Validation!$C$2,IF(Template!$C$8=Validation!$A$3,Validation!$C$3,IF(Template!$C$8=Validation!$A$4,Validation!$C$4,IF(Template!$C$8=Validation!$A$5,Validation!$C$5,"NEED TO SELECT PAYMENT FREQUENCY")))))+1</f>
        <v>44105</v>
      </c>
      <c r="C23" s="6">
        <f t="shared" si="3"/>
        <v>1924999.94</v>
      </c>
      <c r="D23" s="6">
        <f t="shared" si="0"/>
        <v>0</v>
      </c>
      <c r="E23" s="6">
        <f t="shared" si="1"/>
        <v>-8333.3333333333339</v>
      </c>
      <c r="F23" s="6">
        <f t="shared" si="4"/>
        <v>8686.232605972602</v>
      </c>
      <c r="G23" s="26"/>
      <c r="H23" s="6">
        <f t="shared" si="2"/>
        <v>1916666.6066666667</v>
      </c>
      <c r="I23" s="12">
        <f t="shared" si="5"/>
        <v>17019.565939305936</v>
      </c>
    </row>
    <row r="24" spans="2:9" x14ac:dyDescent="0.2">
      <c r="B24" s="2">
        <f>EOMONTH($B23,IF(Template!$C$8=Validation!$A$2,Validation!$C$2,IF(Template!$C$8=Validation!$A$3,Validation!$C$3,IF(Template!$C$8=Validation!$A$4,Validation!$C$4,IF(Template!$C$8=Validation!$A$5,Validation!$C$5,"NEED TO SELECT PAYMENT FREQUENCY")))))+1</f>
        <v>44136</v>
      </c>
      <c r="C24" s="6">
        <f t="shared" si="3"/>
        <v>1916666.6</v>
      </c>
      <c r="D24" s="6">
        <f t="shared" si="0"/>
        <v>0</v>
      </c>
      <c r="E24" s="6">
        <f t="shared" si="1"/>
        <v>-8333.3333333333339</v>
      </c>
      <c r="F24" s="6">
        <f t="shared" si="4"/>
        <v>8936.9174973698628</v>
      </c>
      <c r="G24" s="26"/>
      <c r="H24" s="6">
        <f t="shared" si="2"/>
        <v>1908333.2666666668</v>
      </c>
      <c r="I24" s="12">
        <f t="shared" si="5"/>
        <v>17270.250830703197</v>
      </c>
    </row>
    <row r="25" spans="2:9" x14ac:dyDescent="0.2">
      <c r="B25" s="2">
        <f>EOMONTH($B24,IF(Template!$C$8=Validation!$A$2,Validation!$C$2,IF(Template!$C$8=Validation!$A$3,Validation!$C$3,IF(Template!$C$8=Validation!$A$4,Validation!$C$4,IF(Template!$C$8=Validation!$A$5,Validation!$C$5,"NEED TO SELECT PAYMENT FREQUENCY")))))+1</f>
        <v>44166</v>
      </c>
      <c r="C25" s="6">
        <f t="shared" si="3"/>
        <v>1908333.26</v>
      </c>
      <c r="D25" s="6">
        <f t="shared" si="0"/>
        <v>0</v>
      </c>
      <c r="E25" s="6">
        <f t="shared" si="1"/>
        <v>-8333.3333333333339</v>
      </c>
      <c r="F25" s="6">
        <f t="shared" si="4"/>
        <v>8611.0270663561623</v>
      </c>
      <c r="G25" s="26"/>
      <c r="H25" s="6">
        <f t="shared" si="2"/>
        <v>1899999.9266666668</v>
      </c>
      <c r="I25" s="12">
        <f t="shared" si="5"/>
        <v>16944.360399689496</v>
      </c>
    </row>
    <row r="26" spans="2:9" x14ac:dyDescent="0.2">
      <c r="B26" s="2">
        <f>EOMONTH($B25,IF(Template!$C$8=Validation!$A$2,Validation!$C$2,IF(Template!$C$8=Validation!$A$3,Validation!$C$3,IF(Template!$C$8=Validation!$A$4,Validation!$C$4,IF(Template!$C$8=Validation!$A$5,Validation!$C$5,"NEED TO SELECT PAYMENT FREQUENCY")))))+1</f>
        <v>44197</v>
      </c>
      <c r="C26" s="6">
        <f t="shared" si="3"/>
        <v>1899999.92</v>
      </c>
      <c r="D26" s="6">
        <f t="shared" si="0"/>
        <v>0</v>
      </c>
      <c r="E26" s="6">
        <f t="shared" si="1"/>
        <v>-8333.3333333333339</v>
      </c>
      <c r="F26" s="6">
        <f t="shared" si="4"/>
        <v>8859.2051064328771</v>
      </c>
      <c r="G26" s="26"/>
      <c r="H26" s="6">
        <f t="shared" si="2"/>
        <v>1891666.5866666667</v>
      </c>
      <c r="I26" s="12">
        <f t="shared" si="5"/>
        <v>17192.538439766213</v>
      </c>
    </row>
    <row r="27" spans="2:9" x14ac:dyDescent="0.2">
      <c r="B27" s="2">
        <f>EOMONTH($B26,IF(Template!$C$8=Validation!$A$2,Validation!$C$2,IF(Template!$C$8=Validation!$A$3,Validation!$C$3,IF(Template!$C$8=Validation!$A$4,Validation!$C$4,IF(Template!$C$8=Validation!$A$5,Validation!$C$5,"NEED TO SELECT PAYMENT FREQUENCY")))))+1</f>
        <v>44228</v>
      </c>
      <c r="C27" s="6">
        <f t="shared" si="3"/>
        <v>1891666.58</v>
      </c>
      <c r="D27" s="6">
        <f t="shared" si="0"/>
        <v>0</v>
      </c>
      <c r="E27" s="6">
        <f t="shared" si="1"/>
        <v>-8333.3333333333339</v>
      </c>
      <c r="F27" s="6">
        <f t="shared" si="4"/>
        <v>8820.3489109643833</v>
      </c>
      <c r="G27" s="26"/>
      <c r="H27" s="6">
        <f t="shared" si="2"/>
        <v>1883333.2466666668</v>
      </c>
      <c r="I27" s="12">
        <f t="shared" si="5"/>
        <v>17153.682244297717</v>
      </c>
    </row>
    <row r="28" spans="2:9" x14ac:dyDescent="0.2">
      <c r="B28" s="2">
        <f>EOMONTH($B27,IF(Template!$C$8=Validation!$A$2,Validation!$C$2,IF(Template!$C$8=Validation!$A$3,Validation!$C$3,IF(Template!$C$8=Validation!$A$4,Validation!$C$4,IF(Template!$C$8=Validation!$A$5,Validation!$C$5,"NEED TO SELECT PAYMENT FREQUENCY")))))+1</f>
        <v>44256</v>
      </c>
      <c r="C28" s="6">
        <f t="shared" si="3"/>
        <v>1883333.24</v>
      </c>
      <c r="D28" s="6">
        <f t="shared" si="0"/>
        <v>0</v>
      </c>
      <c r="E28" s="6">
        <f t="shared" si="1"/>
        <v>-8333.3333333333339</v>
      </c>
      <c r="F28" s="6">
        <f t="shared" si="4"/>
        <v>7931.6708398027395</v>
      </c>
      <c r="G28" s="26"/>
      <c r="H28" s="6">
        <f t="shared" si="2"/>
        <v>1874999.9066666667</v>
      </c>
      <c r="I28" s="12">
        <f t="shared" si="5"/>
        <v>16265.004173136072</v>
      </c>
    </row>
    <row r="29" spans="2:9" x14ac:dyDescent="0.2">
      <c r="B29" s="2">
        <f>EOMONTH($B28,IF(Template!$C$8=Validation!$A$2,Validation!$C$2,IF(Template!$C$8=Validation!$A$3,Validation!$C$3,IF(Template!$C$8=Validation!$A$4,Validation!$C$4,IF(Template!$C$8=Validation!$A$5,Validation!$C$5,"NEED TO SELECT PAYMENT FREQUENCY")))))+1</f>
        <v>44287</v>
      </c>
      <c r="C29" s="6">
        <f t="shared" si="3"/>
        <v>1874999.9</v>
      </c>
      <c r="D29" s="6">
        <f t="shared" si="0"/>
        <v>0</v>
      </c>
      <c r="E29" s="6">
        <f t="shared" si="1"/>
        <v>-8333.3333333333339</v>
      </c>
      <c r="F29" s="6">
        <f t="shared" si="4"/>
        <v>8742.6365200273958</v>
      </c>
      <c r="G29" s="26"/>
      <c r="H29" s="6">
        <f t="shared" si="2"/>
        <v>1866666.5666666667</v>
      </c>
      <c r="I29" s="12">
        <f t="shared" si="5"/>
        <v>17075.96985336073</v>
      </c>
    </row>
    <row r="30" spans="2:9" x14ac:dyDescent="0.2">
      <c r="B30" s="2">
        <f>EOMONTH($B29,IF(Template!$C$8=Validation!$A$2,Validation!$C$2,IF(Template!$C$8=Validation!$A$3,Validation!$C$3,IF(Template!$C$8=Validation!$A$4,Validation!$C$4,IF(Template!$C$8=Validation!$A$5,Validation!$C$5,"NEED TO SELECT PAYMENT FREQUENCY")))))+1</f>
        <v>44317</v>
      </c>
      <c r="C30" s="6">
        <f t="shared" si="3"/>
        <v>1866666.56</v>
      </c>
      <c r="D30" s="6">
        <f t="shared" si="0"/>
        <v>0</v>
      </c>
      <c r="E30" s="6">
        <f t="shared" si="1"/>
        <v>-8333.3333333333339</v>
      </c>
      <c r="F30" s="6">
        <f t="shared" si="4"/>
        <v>8423.0132173150669</v>
      </c>
      <c r="G30" s="26"/>
      <c r="H30" s="6">
        <f t="shared" si="2"/>
        <v>1858333.2266666668</v>
      </c>
      <c r="I30" s="12">
        <f t="shared" si="5"/>
        <v>16756.346550648399</v>
      </c>
    </row>
    <row r="31" spans="2:9" x14ac:dyDescent="0.2">
      <c r="B31" s="2">
        <f>EOMONTH($B30,IF(Template!$C$8=Validation!$A$2,Validation!$C$2,IF(Template!$C$8=Validation!$A$3,Validation!$C$3,IF(Template!$C$8=Validation!$A$4,Validation!$C$4,IF(Template!$C$8=Validation!$A$5,Validation!$C$5,"NEED TO SELECT PAYMENT FREQUENCY")))))+1</f>
        <v>44348</v>
      </c>
      <c r="C31" s="6">
        <f t="shared" si="3"/>
        <v>1858333.22</v>
      </c>
      <c r="D31" s="6">
        <f t="shared" si="0"/>
        <v>0</v>
      </c>
      <c r="E31" s="6">
        <f t="shared" si="1"/>
        <v>-8333.3333333333339</v>
      </c>
      <c r="F31" s="6">
        <f t="shared" si="4"/>
        <v>8664.9241290904101</v>
      </c>
      <c r="G31" s="26"/>
      <c r="H31" s="6">
        <f t="shared" si="2"/>
        <v>1849999.8866666667</v>
      </c>
      <c r="I31" s="12">
        <f t="shared" si="5"/>
        <v>16998.257462423746</v>
      </c>
    </row>
    <row r="32" spans="2:9" x14ac:dyDescent="0.2">
      <c r="B32" s="2">
        <f>EOMONTH($B31,IF(Template!$C$8=Validation!$A$2,Validation!$C$2,IF(Template!$C$8=Validation!$A$3,Validation!$C$3,IF(Template!$C$8=Validation!$A$4,Validation!$C$4,IF(Template!$C$8=Validation!$A$5,Validation!$C$5,"NEED TO SELECT PAYMENT FREQUENCY")))))+1</f>
        <v>44378</v>
      </c>
      <c r="C32" s="6">
        <f t="shared" si="3"/>
        <v>1849999.88</v>
      </c>
      <c r="D32" s="6">
        <f t="shared" si="0"/>
        <v>0</v>
      </c>
      <c r="E32" s="6">
        <f t="shared" si="1"/>
        <v>-8333.3333333333339</v>
      </c>
      <c r="F32" s="6">
        <f t="shared" si="4"/>
        <v>8347.807677698629</v>
      </c>
      <c r="G32" s="26"/>
      <c r="H32" s="6">
        <f t="shared" si="2"/>
        <v>1841666.5466666666</v>
      </c>
      <c r="I32" s="12">
        <f t="shared" si="5"/>
        <v>16681.141011031963</v>
      </c>
    </row>
    <row r="33" spans="2:9" x14ac:dyDescent="0.2">
      <c r="B33" s="2">
        <f>EOMONTH($B32,IF(Template!$C$8=Validation!$A$2,Validation!$C$2,IF(Template!$C$8=Validation!$A$3,Validation!$C$3,IF(Template!$C$8=Validation!$A$4,Validation!$C$4,IF(Template!$C$8=Validation!$A$5,Validation!$C$5,"NEED TO SELECT PAYMENT FREQUENCY")))))+1</f>
        <v>44409</v>
      </c>
      <c r="C33" s="6">
        <f t="shared" si="3"/>
        <v>1841666.54</v>
      </c>
      <c r="D33" s="6">
        <f t="shared" si="0"/>
        <v>0</v>
      </c>
      <c r="E33" s="6">
        <f t="shared" si="1"/>
        <v>-8333.3333333333339</v>
      </c>
      <c r="F33" s="6">
        <f t="shared" si="4"/>
        <v>8587.2117381534244</v>
      </c>
      <c r="G33" s="26"/>
      <c r="H33" s="6">
        <f t="shared" si="2"/>
        <v>1833333.2066666668</v>
      </c>
      <c r="I33" s="12">
        <f t="shared" si="5"/>
        <v>16920.545071486758</v>
      </c>
    </row>
    <row r="34" spans="2:9" x14ac:dyDescent="0.2">
      <c r="B34" s="2">
        <f>EOMONTH($B33,IF(Template!$C$8=Validation!$A$2,Validation!$C$2,IF(Template!$C$8=Validation!$A$3,Validation!$C$3,IF(Template!$C$8=Validation!$A$4,Validation!$C$4,IF(Template!$C$8=Validation!$A$5,Validation!$C$5,"NEED TO SELECT PAYMENT FREQUENCY")))))+1</f>
        <v>44440</v>
      </c>
      <c r="C34" s="6">
        <f t="shared" si="3"/>
        <v>1833333.2</v>
      </c>
      <c r="D34" s="6">
        <f t="shared" si="0"/>
        <v>0</v>
      </c>
      <c r="E34" s="6">
        <f t="shared" si="1"/>
        <v>-8333.3333333333339</v>
      </c>
      <c r="F34" s="6">
        <f t="shared" si="4"/>
        <v>8548.3555426849307</v>
      </c>
      <c r="G34" s="26"/>
      <c r="H34" s="6">
        <f t="shared" si="2"/>
        <v>1824999.8666666667</v>
      </c>
      <c r="I34" s="12">
        <f t="shared" si="5"/>
        <v>16881.688876018263</v>
      </c>
    </row>
    <row r="35" spans="2:9" x14ac:dyDescent="0.2">
      <c r="B35" s="2">
        <f>EOMONTH($B34,IF(Template!$C$8=Validation!$A$2,Validation!$C$2,IF(Template!$C$8=Validation!$A$3,Validation!$C$3,IF(Template!$C$8=Validation!$A$4,Validation!$C$4,IF(Template!$C$8=Validation!$A$5,Validation!$C$5,"NEED TO SELECT PAYMENT FREQUENCY")))))+1</f>
        <v>44470</v>
      </c>
      <c r="C35" s="6">
        <f t="shared" si="3"/>
        <v>1824999.86</v>
      </c>
      <c r="D35" s="6">
        <f t="shared" si="0"/>
        <v>0</v>
      </c>
      <c r="E35" s="6">
        <f t="shared" si="1"/>
        <v>-8333.3333333333339</v>
      </c>
      <c r="F35" s="6">
        <f t="shared" si="4"/>
        <v>8234.9993682739732</v>
      </c>
      <c r="G35" s="26"/>
      <c r="H35" s="6">
        <f t="shared" si="2"/>
        <v>1816666.5266666668</v>
      </c>
      <c r="I35" s="12">
        <f t="shared" si="5"/>
        <v>16568.332701607309</v>
      </c>
    </row>
    <row r="36" spans="2:9" x14ac:dyDescent="0.2">
      <c r="B36" s="2">
        <f>EOMONTH($B35,IF(Template!$C$8=Validation!$A$2,Validation!$C$2,IF(Template!$C$8=Validation!$A$3,Validation!$C$3,IF(Template!$C$8=Validation!$A$4,Validation!$C$4,IF(Template!$C$8=Validation!$A$5,Validation!$C$5,"NEED TO SELECT PAYMENT FREQUENCY")))))+1</f>
        <v>44501</v>
      </c>
      <c r="C36" s="6">
        <f t="shared" si="3"/>
        <v>1816666.52</v>
      </c>
      <c r="D36" s="6">
        <f t="shared" si="0"/>
        <v>0</v>
      </c>
      <c r="E36" s="6">
        <f t="shared" si="1"/>
        <v>-8333.3333333333339</v>
      </c>
      <c r="F36" s="6">
        <f t="shared" si="4"/>
        <v>8470.643151747945</v>
      </c>
      <c r="G36" s="26"/>
      <c r="H36" s="6">
        <f t="shared" si="2"/>
        <v>1808333.1866666668</v>
      </c>
      <c r="I36" s="12">
        <f t="shared" si="5"/>
        <v>16803.976485081279</v>
      </c>
    </row>
    <row r="37" spans="2:9" x14ac:dyDescent="0.2">
      <c r="B37" s="2">
        <f>EOMONTH($B36,IF(Template!$C$8=Validation!$A$2,Validation!$C$2,IF(Template!$C$8=Validation!$A$3,Validation!$C$3,IF(Template!$C$8=Validation!$A$4,Validation!$C$4,IF(Template!$C$8=Validation!$A$5,Validation!$C$5,"NEED TO SELECT PAYMENT FREQUENCY")))))+1</f>
        <v>44531</v>
      </c>
      <c r="C37" s="6">
        <f t="shared" si="3"/>
        <v>1808333.18</v>
      </c>
      <c r="D37" s="6">
        <f t="shared" si="0"/>
        <v>0</v>
      </c>
      <c r="E37" s="6">
        <f t="shared" si="1"/>
        <v>-8333.3333333333339</v>
      </c>
      <c r="F37" s="6">
        <f t="shared" si="4"/>
        <v>8159.7938286575327</v>
      </c>
      <c r="G37" s="26"/>
      <c r="H37" s="6">
        <f t="shared" si="2"/>
        <v>1799999.8466666667</v>
      </c>
      <c r="I37" s="12">
        <f t="shared" si="5"/>
        <v>16493.127161990866</v>
      </c>
    </row>
    <row r="38" spans="2:9" x14ac:dyDescent="0.2">
      <c r="B38" s="2">
        <f>EOMONTH($B37,IF(Template!$C$8=Validation!$A$2,Validation!$C$2,IF(Template!$C$8=Validation!$A$3,Validation!$C$3,IF(Template!$C$8=Validation!$A$4,Validation!$C$4,IF(Template!$C$8=Validation!$A$5,Validation!$C$5,"NEED TO SELECT PAYMENT FREQUENCY")))))+1</f>
        <v>44562</v>
      </c>
      <c r="C38" s="6">
        <f t="shared" si="3"/>
        <v>1799999.84</v>
      </c>
      <c r="D38" s="6">
        <f t="shared" si="0"/>
        <v>0</v>
      </c>
      <c r="E38" s="6">
        <f t="shared" si="1"/>
        <v>-8333.3333333333339</v>
      </c>
      <c r="F38" s="6">
        <f t="shared" si="4"/>
        <v>8392.9307608109575</v>
      </c>
      <c r="G38" s="26"/>
      <c r="H38" s="6">
        <f t="shared" si="2"/>
        <v>1791666.5066666668</v>
      </c>
      <c r="I38" s="12">
        <f t="shared" si="5"/>
        <v>16726.264094144291</v>
      </c>
    </row>
    <row r="39" spans="2:9" x14ac:dyDescent="0.2">
      <c r="B39" s="2">
        <f>EOMONTH($B38,IF(Template!$C$8=Validation!$A$2,Validation!$C$2,IF(Template!$C$8=Validation!$A$3,Validation!$C$3,IF(Template!$C$8=Validation!$A$4,Validation!$C$4,IF(Template!$C$8=Validation!$A$5,Validation!$C$5,"NEED TO SELECT PAYMENT FREQUENCY")))))+1</f>
        <v>44593</v>
      </c>
      <c r="C39" s="6">
        <f t="shared" si="3"/>
        <v>1791666.5</v>
      </c>
      <c r="D39" s="6">
        <f t="shared" si="0"/>
        <v>0</v>
      </c>
      <c r="E39" s="6">
        <f t="shared" si="1"/>
        <v>-8333.3333333333339</v>
      </c>
      <c r="F39" s="6">
        <f t="shared" si="4"/>
        <v>8354.0745653424656</v>
      </c>
      <c r="G39" s="26"/>
      <c r="H39" s="6">
        <f t="shared" si="2"/>
        <v>1783333.1666666667</v>
      </c>
      <c r="I39" s="12">
        <f t="shared" si="5"/>
        <v>16687.4078986758</v>
      </c>
    </row>
    <row r="40" spans="2:9" x14ac:dyDescent="0.2">
      <c r="B40" s="2">
        <f>EOMONTH($B39,IF(Template!$C$8=Validation!$A$2,Validation!$C$2,IF(Template!$C$8=Validation!$A$3,Validation!$C$3,IF(Template!$C$8=Validation!$A$4,Validation!$C$4,IF(Template!$C$8=Validation!$A$5,Validation!$C$5,"NEED TO SELECT PAYMENT FREQUENCY")))))+1</f>
        <v>44621</v>
      </c>
      <c r="C40" s="6">
        <f t="shared" si="3"/>
        <v>1783333.16</v>
      </c>
      <c r="D40" s="6">
        <f t="shared" si="0"/>
        <v>0</v>
      </c>
      <c r="E40" s="6">
        <f t="shared" si="1"/>
        <v>-8333.3333333333339</v>
      </c>
      <c r="F40" s="6">
        <f t="shared" si="4"/>
        <v>7510.5198179506851</v>
      </c>
      <c r="G40" s="26"/>
      <c r="H40" s="6">
        <f t="shared" si="2"/>
        <v>1774999.8266666667</v>
      </c>
      <c r="I40" s="12">
        <f t="shared" si="5"/>
        <v>15843.85315128402</v>
      </c>
    </row>
    <row r="41" spans="2:9" x14ac:dyDescent="0.2">
      <c r="B41" s="2">
        <f>EOMONTH($B40,IF(Template!$C$8=Validation!$A$2,Validation!$C$2,IF(Template!$C$8=Validation!$A$3,Validation!$C$3,IF(Template!$C$8=Validation!$A$4,Validation!$C$4,IF(Template!$C$8=Validation!$A$5,Validation!$C$5,"NEED TO SELECT PAYMENT FREQUENCY")))))+1</f>
        <v>44652</v>
      </c>
      <c r="C41" s="6">
        <f t="shared" si="3"/>
        <v>1774999.82</v>
      </c>
      <c r="D41" s="6">
        <f t="shared" si="0"/>
        <v>0</v>
      </c>
      <c r="E41" s="6">
        <f t="shared" si="1"/>
        <v>-8333.3333333333339</v>
      </c>
      <c r="F41" s="6">
        <f t="shared" si="4"/>
        <v>8276.3621744054799</v>
      </c>
      <c r="G41" s="26"/>
      <c r="H41" s="6">
        <f t="shared" si="2"/>
        <v>1766666.4866666668</v>
      </c>
      <c r="I41" s="12">
        <f t="shared" si="5"/>
        <v>16609.695507738812</v>
      </c>
    </row>
    <row r="42" spans="2:9" x14ac:dyDescent="0.2">
      <c r="B42" s="2">
        <f>EOMONTH($B41,IF(Template!$C$8=Validation!$A$2,Validation!$C$2,IF(Template!$C$8=Validation!$A$3,Validation!$C$3,IF(Template!$C$8=Validation!$A$4,Validation!$C$4,IF(Template!$C$8=Validation!$A$5,Validation!$C$5,"NEED TO SELECT PAYMENT FREQUENCY")))))+1</f>
        <v>44682</v>
      </c>
      <c r="C42" s="6">
        <f t="shared" si="3"/>
        <v>1766666.48</v>
      </c>
      <c r="D42" s="6">
        <f t="shared" si="0"/>
        <v>0</v>
      </c>
      <c r="E42" s="6">
        <f t="shared" si="1"/>
        <v>-8333.3333333333339</v>
      </c>
      <c r="F42" s="6">
        <f t="shared" si="4"/>
        <v>7971.7799796164372</v>
      </c>
      <c r="G42" s="26"/>
      <c r="H42" s="6">
        <f t="shared" si="2"/>
        <v>1758333.1466666667</v>
      </c>
      <c r="I42" s="12">
        <f t="shared" si="5"/>
        <v>16305.113312949772</v>
      </c>
    </row>
    <row r="43" spans="2:9" x14ac:dyDescent="0.2">
      <c r="B43" s="2">
        <f>EOMONTH($B42,IF(Template!$C$8=Validation!$A$2,Validation!$C$2,IF(Template!$C$8=Validation!$A$3,Validation!$C$3,IF(Template!$C$8=Validation!$A$4,Validation!$C$4,IF(Template!$C$8=Validation!$A$5,Validation!$C$5,"NEED TO SELECT PAYMENT FREQUENCY")))))+1</f>
        <v>44713</v>
      </c>
      <c r="C43" s="6">
        <f t="shared" si="3"/>
        <v>1758333.14</v>
      </c>
      <c r="D43" s="6">
        <f t="shared" si="0"/>
        <v>0</v>
      </c>
      <c r="E43" s="6">
        <f t="shared" si="1"/>
        <v>-8333.3333333333339</v>
      </c>
      <c r="F43" s="6">
        <f t="shared" si="4"/>
        <v>8198.6497834684924</v>
      </c>
      <c r="G43" s="26"/>
      <c r="H43" s="6">
        <f t="shared" si="2"/>
        <v>1749999.8066666666</v>
      </c>
      <c r="I43" s="12">
        <f t="shared" si="5"/>
        <v>16531.983116801828</v>
      </c>
    </row>
    <row r="44" spans="2:9" x14ac:dyDescent="0.2">
      <c r="B44" s="2">
        <f>EOMONTH($B43,IF(Template!$C$8=Validation!$A$2,Validation!$C$2,IF(Template!$C$8=Validation!$A$3,Validation!$C$3,IF(Template!$C$8=Validation!$A$4,Validation!$C$4,IF(Template!$C$8=Validation!$A$5,Validation!$C$5,"NEED TO SELECT PAYMENT FREQUENCY")))))+1</f>
        <v>44743</v>
      </c>
      <c r="C44" s="6">
        <f t="shared" si="3"/>
        <v>1749999.8</v>
      </c>
      <c r="D44" s="6">
        <f t="shared" si="0"/>
        <v>0</v>
      </c>
      <c r="E44" s="6">
        <f t="shared" si="1"/>
        <v>-8333.3333333333339</v>
      </c>
      <c r="F44" s="6">
        <f t="shared" si="4"/>
        <v>7896.5744399999994</v>
      </c>
      <c r="G44" s="26"/>
      <c r="H44" s="6">
        <f t="shared" si="2"/>
        <v>1741666.4666666668</v>
      </c>
      <c r="I44" s="12">
        <f t="shared" si="5"/>
        <v>16229.907773333332</v>
      </c>
    </row>
    <row r="45" spans="2:9" x14ac:dyDescent="0.2">
      <c r="B45" s="2">
        <f>EOMONTH($B44,IF(Template!$C$8=Validation!$A$2,Validation!$C$2,IF(Template!$C$8=Validation!$A$3,Validation!$C$3,IF(Template!$C$8=Validation!$A$4,Validation!$C$4,IF(Template!$C$8=Validation!$A$5,Validation!$C$5,"NEED TO SELECT PAYMENT FREQUENCY")))))+1</f>
        <v>44774</v>
      </c>
      <c r="C45" s="6">
        <f t="shared" si="3"/>
        <v>1741666.46</v>
      </c>
      <c r="D45" s="6">
        <f t="shared" ref="D45:D74" si="6">IF($B45=$C$6,$C$4,0)</f>
        <v>0</v>
      </c>
      <c r="E45" s="6">
        <f t="shared" si="1"/>
        <v>-8333.3333333333339</v>
      </c>
      <c r="F45" s="6">
        <f t="shared" si="4"/>
        <v>8120.9373925315067</v>
      </c>
      <c r="G45" s="26"/>
      <c r="H45" s="6">
        <f t="shared" si="2"/>
        <v>1733333.1266666667</v>
      </c>
      <c r="I45" s="12">
        <f t="shared" si="5"/>
        <v>16454.270725864841</v>
      </c>
    </row>
    <row r="46" spans="2:9" x14ac:dyDescent="0.2">
      <c r="B46" s="2">
        <f>EOMONTH($B45,IF(Template!$C$8=Validation!$A$2,Validation!$C$2,IF(Template!$C$8=Validation!$A$3,Validation!$C$3,IF(Template!$C$8=Validation!$A$4,Validation!$C$4,IF(Template!$C$8=Validation!$A$5,Validation!$C$5,"NEED TO SELECT PAYMENT FREQUENCY")))))+1</f>
        <v>44805</v>
      </c>
      <c r="C46" s="6">
        <f t="shared" si="3"/>
        <v>1733333.12</v>
      </c>
      <c r="D46" s="6">
        <f t="shared" si="6"/>
        <v>0</v>
      </c>
      <c r="E46" s="6">
        <f t="shared" ref="E46:E77" si="7">-$C$4/$E$6</f>
        <v>-8333.3333333333339</v>
      </c>
      <c r="F46" s="6">
        <f t="shared" si="4"/>
        <v>8082.0811970630139</v>
      </c>
      <c r="G46" s="26"/>
      <c r="H46" s="6">
        <f t="shared" si="2"/>
        <v>1724999.7866666669</v>
      </c>
      <c r="I46" s="12">
        <f t="shared" si="5"/>
        <v>16415.414530396349</v>
      </c>
    </row>
    <row r="47" spans="2:9" x14ac:dyDescent="0.2">
      <c r="B47" s="2">
        <f>EOMONTH($B46,IF(Template!$C$8=Validation!$A$2,Validation!$C$2,IF(Template!$C$8=Validation!$A$3,Validation!$C$3,IF(Template!$C$8=Validation!$A$4,Validation!$C$4,IF(Template!$C$8=Validation!$A$5,Validation!$C$5,"NEED TO SELECT PAYMENT FREQUENCY")))))+1</f>
        <v>44835</v>
      </c>
      <c r="C47" s="6">
        <f t="shared" si="3"/>
        <v>1724999.78</v>
      </c>
      <c r="D47" s="6">
        <f t="shared" si="6"/>
        <v>0</v>
      </c>
      <c r="E47" s="6">
        <f t="shared" si="7"/>
        <v>-8333.3333333333339</v>
      </c>
      <c r="F47" s="6">
        <f t="shared" si="4"/>
        <v>7783.7661305753418</v>
      </c>
      <c r="G47" s="26"/>
      <c r="H47" s="6">
        <f t="shared" si="2"/>
        <v>1716666.4466666668</v>
      </c>
      <c r="I47" s="12">
        <f t="shared" si="5"/>
        <v>16117.099463908675</v>
      </c>
    </row>
    <row r="48" spans="2:9" x14ac:dyDescent="0.2">
      <c r="B48" s="2">
        <f>EOMONTH($B47,IF(Template!$C$8=Validation!$A$2,Validation!$C$2,IF(Template!$C$8=Validation!$A$3,Validation!$C$3,IF(Template!$C$8=Validation!$A$4,Validation!$C$4,IF(Template!$C$8=Validation!$A$5,Validation!$C$5,"NEED TO SELECT PAYMENT FREQUENCY")))))+1</f>
        <v>44866</v>
      </c>
      <c r="C48" s="6">
        <f t="shared" si="3"/>
        <v>1716666.44</v>
      </c>
      <c r="D48" s="6">
        <f t="shared" si="6"/>
        <v>0</v>
      </c>
      <c r="E48" s="6">
        <f t="shared" si="7"/>
        <v>-8333.3333333333339</v>
      </c>
      <c r="F48" s="6">
        <f t="shared" si="4"/>
        <v>8004.3688061260264</v>
      </c>
      <c r="G48" s="26"/>
      <c r="H48" s="6">
        <f t="shared" si="2"/>
        <v>1708333.1066666667</v>
      </c>
      <c r="I48" s="12">
        <f t="shared" si="5"/>
        <v>16337.702139459361</v>
      </c>
    </row>
    <row r="49" spans="2:9" x14ac:dyDescent="0.2">
      <c r="B49" s="2">
        <f>EOMONTH($B48,IF(Template!$C$8=Validation!$A$2,Validation!$C$2,IF(Template!$C$8=Validation!$A$3,Validation!$C$3,IF(Template!$C$8=Validation!$A$4,Validation!$C$4,IF(Template!$C$8=Validation!$A$5,Validation!$C$5,"NEED TO SELECT PAYMENT FREQUENCY")))))+1</f>
        <v>44896</v>
      </c>
      <c r="C49" s="6">
        <f t="shared" si="3"/>
        <v>1708333.1</v>
      </c>
      <c r="D49" s="6">
        <f t="shared" si="6"/>
        <v>0</v>
      </c>
      <c r="E49" s="6">
        <f t="shared" si="7"/>
        <v>-8333.3333333333339</v>
      </c>
      <c r="F49" s="6">
        <f t="shared" si="4"/>
        <v>7708.560590958904</v>
      </c>
      <c r="G49" s="26"/>
      <c r="H49" s="6">
        <f t="shared" si="2"/>
        <v>1699999.7666666668</v>
      </c>
      <c r="I49" s="12">
        <f t="shared" si="5"/>
        <v>16041.893924292239</v>
      </c>
    </row>
    <row r="50" spans="2:9" x14ac:dyDescent="0.2">
      <c r="B50" s="2">
        <f>EOMONTH($B49,IF(Template!$C$8=Validation!$A$2,Validation!$C$2,IF(Template!$C$8=Validation!$A$3,Validation!$C$3,IF(Template!$C$8=Validation!$A$4,Validation!$C$4,IF(Template!$C$8=Validation!$A$5,Validation!$C$5,"NEED TO SELECT PAYMENT FREQUENCY")))))+1</f>
        <v>44927</v>
      </c>
      <c r="C50" s="6">
        <f t="shared" si="3"/>
        <v>1699999.76</v>
      </c>
      <c r="D50" s="6">
        <f t="shared" si="6"/>
        <v>0</v>
      </c>
      <c r="E50" s="6">
        <f t="shared" si="7"/>
        <v>-8333.3333333333339</v>
      </c>
      <c r="F50" s="6">
        <f t="shared" si="4"/>
        <v>7926.6564151890407</v>
      </c>
      <c r="G50" s="26"/>
      <c r="H50" s="6">
        <f t="shared" si="2"/>
        <v>1691666.4266666668</v>
      </c>
      <c r="I50" s="12">
        <f t="shared" si="5"/>
        <v>16259.989748522374</v>
      </c>
    </row>
    <row r="51" spans="2:9" x14ac:dyDescent="0.2">
      <c r="B51" s="2">
        <f>EOMONTH($B50,IF(Template!$C$8=Validation!$A$2,Validation!$C$2,IF(Template!$C$8=Validation!$A$3,Validation!$C$3,IF(Template!$C$8=Validation!$A$4,Validation!$C$4,IF(Template!$C$8=Validation!$A$5,Validation!$C$5,"NEED TO SELECT PAYMENT FREQUENCY")))))+1</f>
        <v>44958</v>
      </c>
      <c r="C51" s="6">
        <f t="shared" si="3"/>
        <v>1691666.42</v>
      </c>
      <c r="D51" s="6">
        <f t="shared" si="6"/>
        <v>0</v>
      </c>
      <c r="E51" s="6">
        <f t="shared" si="7"/>
        <v>-8333.3333333333339</v>
      </c>
      <c r="F51" s="6">
        <f t="shared" si="4"/>
        <v>7887.8002197205469</v>
      </c>
      <c r="G51" s="26"/>
      <c r="H51" s="6">
        <f t="shared" si="2"/>
        <v>1683333.0866666667</v>
      </c>
      <c r="I51" s="12">
        <f t="shared" si="5"/>
        <v>16221.133553053882</v>
      </c>
    </row>
    <row r="52" spans="2:9" x14ac:dyDescent="0.2">
      <c r="B52" s="2">
        <f>EOMONTH($B51,IF(Template!$C$8=Validation!$A$2,Validation!$C$2,IF(Template!$C$8=Validation!$A$3,Validation!$C$3,IF(Template!$C$8=Validation!$A$4,Validation!$C$4,IF(Template!$C$8=Validation!$A$5,Validation!$C$5,"NEED TO SELECT PAYMENT FREQUENCY")))))+1</f>
        <v>44986</v>
      </c>
      <c r="C52" s="6">
        <f t="shared" si="3"/>
        <v>1683333.08</v>
      </c>
      <c r="D52" s="6">
        <f t="shared" si="6"/>
        <v>0</v>
      </c>
      <c r="E52" s="6">
        <f t="shared" si="7"/>
        <v>-8333.3333333333339</v>
      </c>
      <c r="F52" s="6">
        <f t="shared" si="4"/>
        <v>7089.3687960986308</v>
      </c>
      <c r="G52" s="26"/>
      <c r="H52" s="6">
        <f t="shared" si="2"/>
        <v>1674999.7466666668</v>
      </c>
      <c r="I52" s="12">
        <f t="shared" si="5"/>
        <v>15422.702129431964</v>
      </c>
    </row>
    <row r="53" spans="2:9" x14ac:dyDescent="0.2">
      <c r="B53" s="2">
        <f>EOMONTH($B52,IF(Template!$C$8=Validation!$A$2,Validation!$C$2,IF(Template!$C$8=Validation!$A$3,Validation!$C$3,IF(Template!$C$8=Validation!$A$4,Validation!$C$4,IF(Template!$C$8=Validation!$A$5,Validation!$C$5,"NEED TO SELECT PAYMENT FREQUENCY")))))+1</f>
        <v>45017</v>
      </c>
      <c r="C53" s="6">
        <f t="shared" si="3"/>
        <v>1674999.74</v>
      </c>
      <c r="D53" s="6">
        <f t="shared" si="6"/>
        <v>0</v>
      </c>
      <c r="E53" s="6">
        <f t="shared" si="7"/>
        <v>-8333.3333333333339</v>
      </c>
      <c r="F53" s="6">
        <f t="shared" si="4"/>
        <v>7810.0878287835612</v>
      </c>
      <c r="G53" s="26"/>
      <c r="H53" s="6">
        <f t="shared" si="2"/>
        <v>1666666.4066666667</v>
      </c>
      <c r="I53" s="12">
        <f t="shared" si="5"/>
        <v>16143.421162116894</v>
      </c>
    </row>
    <row r="54" spans="2:9" x14ac:dyDescent="0.2">
      <c r="B54" s="2">
        <f>EOMONTH($B53,IF(Template!$C$8=Validation!$A$2,Validation!$C$2,IF(Template!$C$8=Validation!$A$3,Validation!$C$3,IF(Template!$C$8=Validation!$A$4,Validation!$C$4,IF(Template!$C$8=Validation!$A$5,Validation!$C$5,"NEED TO SELECT PAYMENT FREQUENCY")))))+1</f>
        <v>45047</v>
      </c>
      <c r="C54" s="6">
        <f t="shared" si="3"/>
        <v>1666666.4</v>
      </c>
      <c r="D54" s="6">
        <f t="shared" si="6"/>
        <v>0</v>
      </c>
      <c r="E54" s="6">
        <f t="shared" si="7"/>
        <v>-8333.3333333333339</v>
      </c>
      <c r="F54" s="6">
        <f t="shared" si="4"/>
        <v>7520.5467419178067</v>
      </c>
      <c r="G54" s="26"/>
      <c r="H54" s="6">
        <f t="shared" si="2"/>
        <v>1658333.0666666667</v>
      </c>
      <c r="I54" s="12">
        <f t="shared" si="5"/>
        <v>15853.880075251142</v>
      </c>
    </row>
    <row r="55" spans="2:9" x14ac:dyDescent="0.2">
      <c r="B55" s="2">
        <f>EOMONTH($B54,IF(Template!$C$8=Validation!$A$2,Validation!$C$2,IF(Template!$C$8=Validation!$A$3,Validation!$C$3,IF(Template!$C$8=Validation!$A$4,Validation!$C$4,IF(Template!$C$8=Validation!$A$5,Validation!$C$5,"NEED TO SELECT PAYMENT FREQUENCY")))))+1</f>
        <v>45078</v>
      </c>
      <c r="C55" s="6">
        <f t="shared" si="3"/>
        <v>1658333.06</v>
      </c>
      <c r="D55" s="6">
        <f t="shared" si="6"/>
        <v>0</v>
      </c>
      <c r="E55" s="6">
        <f t="shared" si="7"/>
        <v>-8333.3333333333339</v>
      </c>
      <c r="F55" s="6">
        <f t="shared" si="4"/>
        <v>7732.3754378465746</v>
      </c>
      <c r="G55" s="26"/>
      <c r="H55" s="6">
        <f t="shared" si="2"/>
        <v>1649999.7266666668</v>
      </c>
      <c r="I55" s="12">
        <f t="shared" si="5"/>
        <v>16065.708771179909</v>
      </c>
    </row>
    <row r="56" spans="2:9" x14ac:dyDescent="0.2">
      <c r="B56" s="2">
        <f>EOMONTH($B55,IF(Template!$C$8=Validation!$A$2,Validation!$C$2,IF(Template!$C$8=Validation!$A$3,Validation!$C$3,IF(Template!$C$8=Validation!$A$4,Validation!$C$4,IF(Template!$C$8=Validation!$A$5,Validation!$C$5,"NEED TO SELECT PAYMENT FREQUENCY")))))+1</f>
        <v>45108</v>
      </c>
      <c r="C56" s="6">
        <f t="shared" si="3"/>
        <v>1649999.72</v>
      </c>
      <c r="D56" s="6">
        <f t="shared" si="6"/>
        <v>0</v>
      </c>
      <c r="E56" s="6">
        <f t="shared" si="7"/>
        <v>-8333.3333333333339</v>
      </c>
      <c r="F56" s="6">
        <f t="shared" si="4"/>
        <v>7445.3412023013689</v>
      </c>
      <c r="G56" s="26"/>
      <c r="H56" s="6">
        <f t="shared" si="2"/>
        <v>1641666.3866666667</v>
      </c>
      <c r="I56" s="12">
        <f t="shared" si="5"/>
        <v>15778.674535634702</v>
      </c>
    </row>
    <row r="57" spans="2:9" x14ac:dyDescent="0.2">
      <c r="B57" s="2">
        <f>EOMONTH($B56,IF(Template!$C$8=Validation!$A$2,Validation!$C$2,IF(Template!$C$8=Validation!$A$3,Validation!$C$3,IF(Template!$C$8=Validation!$A$4,Validation!$C$4,IF(Template!$C$8=Validation!$A$5,Validation!$C$5,"NEED TO SELECT PAYMENT FREQUENCY")))))+1</f>
        <v>45139</v>
      </c>
      <c r="C57" s="6">
        <f t="shared" si="3"/>
        <v>1641666.38</v>
      </c>
      <c r="D57" s="6">
        <f t="shared" si="6"/>
        <v>0</v>
      </c>
      <c r="E57" s="6">
        <f t="shared" si="7"/>
        <v>-8333.3333333333339</v>
      </c>
      <c r="F57" s="6">
        <f t="shared" si="4"/>
        <v>7654.6630469095871</v>
      </c>
      <c r="G57" s="26"/>
      <c r="H57" s="6">
        <f t="shared" si="2"/>
        <v>1633333.0466666666</v>
      </c>
      <c r="I57" s="12">
        <f t="shared" si="5"/>
        <v>15987.996380242921</v>
      </c>
    </row>
    <row r="58" spans="2:9" x14ac:dyDescent="0.2">
      <c r="B58" s="2">
        <f>EOMONTH($B57,IF(Template!$C$8=Validation!$A$2,Validation!$C$2,IF(Template!$C$8=Validation!$A$3,Validation!$C$3,IF(Template!$C$8=Validation!$A$4,Validation!$C$4,IF(Template!$C$8=Validation!$A$5,Validation!$C$5,"NEED TO SELECT PAYMENT FREQUENCY")))))+1</f>
        <v>45170</v>
      </c>
      <c r="C58" s="6">
        <f t="shared" si="3"/>
        <v>1633333.04</v>
      </c>
      <c r="D58" s="6">
        <f t="shared" si="6"/>
        <v>0</v>
      </c>
      <c r="E58" s="6">
        <f t="shared" si="7"/>
        <v>-8333.3333333333339</v>
      </c>
      <c r="F58" s="6">
        <f t="shared" si="4"/>
        <v>7615.8068514410952</v>
      </c>
      <c r="G58" s="26"/>
      <c r="H58" s="6">
        <f t="shared" si="2"/>
        <v>1624999.7066666668</v>
      </c>
      <c r="I58" s="12">
        <f t="shared" si="5"/>
        <v>15949.140184774429</v>
      </c>
    </row>
    <row r="59" spans="2:9" x14ac:dyDescent="0.2">
      <c r="B59" s="2">
        <f>EOMONTH($B58,IF(Template!$C$8=Validation!$A$2,Validation!$C$2,IF(Template!$C$8=Validation!$A$3,Validation!$C$3,IF(Template!$C$8=Validation!$A$4,Validation!$C$4,IF(Template!$C$8=Validation!$A$5,Validation!$C$5,"NEED TO SELECT PAYMENT FREQUENCY")))))+1</f>
        <v>45200</v>
      </c>
      <c r="C59" s="6">
        <f t="shared" si="3"/>
        <v>1624999.7</v>
      </c>
      <c r="D59" s="6">
        <f t="shared" si="6"/>
        <v>0</v>
      </c>
      <c r="E59" s="6">
        <f t="shared" si="7"/>
        <v>-8333.3333333333339</v>
      </c>
      <c r="F59" s="6">
        <f t="shared" si="4"/>
        <v>7332.5328928767121</v>
      </c>
      <c r="G59" s="26"/>
      <c r="H59" s="6">
        <f t="shared" si="2"/>
        <v>1616666.3666666667</v>
      </c>
      <c r="I59" s="12">
        <f t="shared" si="5"/>
        <v>15665.866226210046</v>
      </c>
    </row>
    <row r="60" spans="2:9" x14ac:dyDescent="0.2">
      <c r="B60" s="2">
        <f>EOMONTH($B59,IF(Template!$C$8=Validation!$A$2,Validation!$C$2,IF(Template!$C$8=Validation!$A$3,Validation!$C$3,IF(Template!$C$8=Validation!$A$4,Validation!$C$4,IF(Template!$C$8=Validation!$A$5,Validation!$C$5,"NEED TO SELECT PAYMENT FREQUENCY")))))+1</f>
        <v>45231</v>
      </c>
      <c r="C60" s="6">
        <f t="shared" si="3"/>
        <v>1616666.36</v>
      </c>
      <c r="D60" s="6">
        <f t="shared" si="6"/>
        <v>0</v>
      </c>
      <c r="E60" s="6">
        <f t="shared" si="7"/>
        <v>-8333.3333333333339</v>
      </c>
      <c r="F60" s="6">
        <f t="shared" si="4"/>
        <v>7538.0944605041095</v>
      </c>
      <c r="G60" s="26"/>
      <c r="H60" s="6">
        <f t="shared" si="2"/>
        <v>1608333.0266666668</v>
      </c>
      <c r="I60" s="12">
        <f t="shared" si="5"/>
        <v>15871.427793837443</v>
      </c>
    </row>
    <row r="61" spans="2:9" x14ac:dyDescent="0.2">
      <c r="B61" s="2">
        <f>EOMONTH($B60,IF(Template!$C$8=Validation!$A$2,Validation!$C$2,IF(Template!$C$8=Validation!$A$3,Validation!$C$3,IF(Template!$C$8=Validation!$A$4,Validation!$C$4,IF(Template!$C$8=Validation!$A$5,Validation!$C$5,"NEED TO SELECT PAYMENT FREQUENCY")))))+1</f>
        <v>45261</v>
      </c>
      <c r="C61" s="6">
        <f t="shared" si="3"/>
        <v>1608333.02</v>
      </c>
      <c r="D61" s="6">
        <f t="shared" si="6"/>
        <v>0</v>
      </c>
      <c r="E61" s="6">
        <f t="shared" si="7"/>
        <v>-8333.3333333333339</v>
      </c>
      <c r="F61" s="6">
        <f t="shared" si="4"/>
        <v>7257.3273532602734</v>
      </c>
      <c r="G61" s="26"/>
      <c r="H61" s="6">
        <f t="shared" si="2"/>
        <v>1599999.6866666668</v>
      </c>
      <c r="I61" s="12">
        <f t="shared" si="5"/>
        <v>15590.660686593608</v>
      </c>
    </row>
    <row r="62" spans="2:9" x14ac:dyDescent="0.2">
      <c r="B62" s="2">
        <f>EOMONTH($B61,IF(Template!$C$8=Validation!$A$2,Validation!$C$2,IF(Template!$C$8=Validation!$A$3,Validation!$C$3,IF(Template!$C$8=Validation!$A$4,Validation!$C$4,IF(Template!$C$8=Validation!$A$5,Validation!$C$5,"NEED TO SELECT PAYMENT FREQUENCY")))))+1</f>
        <v>45292</v>
      </c>
      <c r="C62" s="6">
        <f t="shared" si="3"/>
        <v>1599999.68</v>
      </c>
      <c r="D62" s="6">
        <f t="shared" si="6"/>
        <v>0</v>
      </c>
      <c r="E62" s="6">
        <f t="shared" si="7"/>
        <v>-8333.3333333333339</v>
      </c>
      <c r="F62" s="6">
        <f t="shared" si="4"/>
        <v>7460.382069567122</v>
      </c>
      <c r="G62" s="26"/>
      <c r="H62" s="6">
        <f t="shared" si="2"/>
        <v>1591666.3466666667</v>
      </c>
      <c r="I62" s="12">
        <f t="shared" si="5"/>
        <v>15793.715402900456</v>
      </c>
    </row>
    <row r="63" spans="2:9" x14ac:dyDescent="0.2">
      <c r="B63" s="2">
        <f>EOMONTH($B62,IF(Template!$C$8=Validation!$A$2,Validation!$C$2,IF(Template!$C$8=Validation!$A$3,Validation!$C$3,IF(Template!$C$8=Validation!$A$4,Validation!$C$4,IF(Template!$C$8=Validation!$A$5,Validation!$C$5,"NEED TO SELECT PAYMENT FREQUENCY")))))+1</f>
        <v>45323</v>
      </c>
      <c r="C63" s="6">
        <f t="shared" si="3"/>
        <v>1591666.34</v>
      </c>
      <c r="D63" s="6">
        <f t="shared" si="6"/>
        <v>0</v>
      </c>
      <c r="E63" s="6">
        <f t="shared" si="7"/>
        <v>-8333.3333333333339</v>
      </c>
      <c r="F63" s="6">
        <f t="shared" si="4"/>
        <v>7421.5258740986301</v>
      </c>
      <c r="G63" s="26"/>
      <c r="H63" s="6">
        <f t="shared" si="2"/>
        <v>1583333.0066666668</v>
      </c>
      <c r="I63" s="12">
        <f t="shared" si="5"/>
        <v>15754.859207431964</v>
      </c>
    </row>
    <row r="64" spans="2:9" x14ac:dyDescent="0.2">
      <c r="B64" s="2">
        <f>EOMONTH($B63,IF(Template!$C$8=Validation!$A$2,Validation!$C$2,IF(Template!$C$8=Validation!$A$3,Validation!$C$3,IF(Template!$C$8=Validation!$A$4,Validation!$C$4,IF(Template!$C$8=Validation!$A$5,Validation!$C$5,"NEED TO SELECT PAYMENT FREQUENCY")))))+1</f>
        <v>45352</v>
      </c>
      <c r="C64" s="6">
        <f t="shared" si="3"/>
        <v>1583333</v>
      </c>
      <c r="D64" s="6">
        <f t="shared" si="6"/>
        <v>0</v>
      </c>
      <c r="E64" s="6">
        <f t="shared" si="7"/>
        <v>-8333.3333333333339</v>
      </c>
      <c r="F64" s="6">
        <f t="shared" si="4"/>
        <v>6906.3684090410952</v>
      </c>
      <c r="G64" s="26"/>
      <c r="H64" s="6">
        <f t="shared" si="2"/>
        <v>1574999.6666666667</v>
      </c>
      <c r="I64" s="12">
        <f t="shared" si="5"/>
        <v>15239.701742374429</v>
      </c>
    </row>
    <row r="65" spans="2:9" x14ac:dyDescent="0.2">
      <c r="B65" s="2">
        <f>EOMONTH($B64,IF(Template!$C$8=Validation!$A$2,Validation!$C$2,IF(Template!$C$8=Validation!$A$3,Validation!$C$3,IF(Template!$C$8=Validation!$A$4,Validation!$C$4,IF(Template!$C$8=Validation!$A$5,Validation!$C$5,"NEED TO SELECT PAYMENT FREQUENCY")))))+1</f>
        <v>45383</v>
      </c>
      <c r="C65" s="6">
        <f t="shared" si="3"/>
        <v>1574999.66</v>
      </c>
      <c r="D65" s="6">
        <f t="shared" si="6"/>
        <v>0</v>
      </c>
      <c r="E65" s="6">
        <f t="shared" si="7"/>
        <v>-8333.3333333333339</v>
      </c>
      <c r="F65" s="6">
        <f t="shared" si="4"/>
        <v>7343.8134831616435</v>
      </c>
      <c r="G65" s="26"/>
      <c r="H65" s="6">
        <f t="shared" si="2"/>
        <v>1566666.3266666667</v>
      </c>
      <c r="I65" s="12">
        <f t="shared" si="5"/>
        <v>15677.146816494977</v>
      </c>
    </row>
    <row r="66" spans="2:9" x14ac:dyDescent="0.2">
      <c r="B66" s="2">
        <f>EOMONTH($B65,IF(Template!$C$8=Validation!$A$2,Validation!$C$2,IF(Template!$C$8=Validation!$A$3,Validation!$C$3,IF(Template!$C$8=Validation!$A$4,Validation!$C$4,IF(Template!$C$8=Validation!$A$5,Validation!$C$5,"NEED TO SELECT PAYMENT FREQUENCY")))))+1</f>
        <v>45413</v>
      </c>
      <c r="C66" s="6">
        <f t="shared" si="3"/>
        <v>1566666.32</v>
      </c>
      <c r="D66" s="6">
        <f t="shared" si="6"/>
        <v>0</v>
      </c>
      <c r="E66" s="6">
        <f t="shared" si="7"/>
        <v>-8333.3333333333339</v>
      </c>
      <c r="F66" s="6">
        <f t="shared" si="4"/>
        <v>7069.313504219178</v>
      </c>
      <c r="G66" s="26"/>
      <c r="H66" s="6">
        <f t="shared" si="2"/>
        <v>1558332.9866666668</v>
      </c>
      <c r="I66" s="12">
        <f t="shared" si="5"/>
        <v>15402.646837552511</v>
      </c>
    </row>
    <row r="67" spans="2:9" x14ac:dyDescent="0.2">
      <c r="B67" s="2">
        <f>EOMONTH($B66,IF(Template!$C$8=Validation!$A$2,Validation!$C$2,IF(Template!$C$8=Validation!$A$3,Validation!$C$3,IF(Template!$C$8=Validation!$A$4,Validation!$C$4,IF(Template!$C$8=Validation!$A$5,Validation!$C$5,"NEED TO SELECT PAYMENT FREQUENCY")))))+1</f>
        <v>45444</v>
      </c>
      <c r="C67" s="6">
        <f t="shared" si="3"/>
        <v>1558332.98</v>
      </c>
      <c r="D67" s="6">
        <f t="shared" si="6"/>
        <v>0</v>
      </c>
      <c r="E67" s="6">
        <f t="shared" si="7"/>
        <v>-8333.3333333333339</v>
      </c>
      <c r="F67" s="6">
        <f t="shared" si="4"/>
        <v>7266.1010922246569</v>
      </c>
      <c r="G67" s="26"/>
      <c r="H67" s="6">
        <f t="shared" si="2"/>
        <v>1549999.6466666667</v>
      </c>
      <c r="I67" s="12">
        <f t="shared" si="5"/>
        <v>15599.434425557991</v>
      </c>
    </row>
    <row r="68" spans="2:9" x14ac:dyDescent="0.2">
      <c r="B68" s="2">
        <f>EOMONTH($B67,IF(Template!$C$8=Validation!$A$2,Validation!$C$2,IF(Template!$C$8=Validation!$A$3,Validation!$C$3,IF(Template!$C$8=Validation!$A$4,Validation!$C$4,IF(Template!$C$8=Validation!$A$5,Validation!$C$5,"NEED TO SELECT PAYMENT FREQUENCY")))))+1</f>
        <v>45474</v>
      </c>
      <c r="C68" s="6">
        <f t="shared" si="3"/>
        <v>1549999.64</v>
      </c>
      <c r="D68" s="6">
        <f t="shared" si="6"/>
        <v>0</v>
      </c>
      <c r="E68" s="6">
        <f t="shared" si="7"/>
        <v>-8333.3333333333339</v>
      </c>
      <c r="F68" s="6">
        <f t="shared" si="4"/>
        <v>6994.1079646027383</v>
      </c>
      <c r="G68" s="26"/>
      <c r="H68" s="6">
        <f t="shared" si="2"/>
        <v>1541666.3066666666</v>
      </c>
      <c r="I68" s="12">
        <f t="shared" si="5"/>
        <v>15327.441297936071</v>
      </c>
    </row>
    <row r="69" spans="2:9" x14ac:dyDescent="0.2">
      <c r="B69" s="2">
        <f>EOMONTH($B68,IF(Template!$C$8=Validation!$A$2,Validation!$C$2,IF(Template!$C$8=Validation!$A$3,Validation!$C$3,IF(Template!$C$8=Validation!$A$4,Validation!$C$4,IF(Template!$C$8=Validation!$A$5,Validation!$C$5,"NEED TO SELECT PAYMENT FREQUENCY")))))+1</f>
        <v>45505</v>
      </c>
      <c r="C69" s="6">
        <f t="shared" si="3"/>
        <v>1541666.3</v>
      </c>
      <c r="D69" s="6">
        <f t="shared" si="6"/>
        <v>0</v>
      </c>
      <c r="E69" s="6">
        <f t="shared" si="7"/>
        <v>-8333.3333333333339</v>
      </c>
      <c r="F69" s="6">
        <f t="shared" si="4"/>
        <v>7188.3887012876703</v>
      </c>
      <c r="G69" s="26"/>
      <c r="H69" s="6">
        <f t="shared" si="2"/>
        <v>1533332.9666666668</v>
      </c>
      <c r="I69" s="12">
        <f t="shared" si="5"/>
        <v>15521.722034621005</v>
      </c>
    </row>
    <row r="70" spans="2:9" x14ac:dyDescent="0.2">
      <c r="B70" s="2">
        <f>EOMONTH($B69,IF(Template!$C$8=Validation!$A$2,Validation!$C$2,IF(Template!$C$8=Validation!$A$3,Validation!$C$3,IF(Template!$C$8=Validation!$A$4,Validation!$C$4,IF(Template!$C$8=Validation!$A$5,Validation!$C$5,"NEED TO SELECT PAYMENT FREQUENCY")))))+1</f>
        <v>45536</v>
      </c>
      <c r="C70" s="6">
        <f t="shared" si="3"/>
        <v>1533332.96</v>
      </c>
      <c r="D70" s="6">
        <f t="shared" si="6"/>
        <v>0</v>
      </c>
      <c r="E70" s="6">
        <f t="shared" si="7"/>
        <v>-8333.3333333333339</v>
      </c>
      <c r="F70" s="6">
        <f t="shared" si="4"/>
        <v>7149.5325058191765</v>
      </c>
      <c r="G70" s="26"/>
      <c r="H70" s="6">
        <f t="shared" si="2"/>
        <v>1524999.6266666667</v>
      </c>
      <c r="I70" s="12">
        <f t="shared" si="5"/>
        <v>15482.86583915251</v>
      </c>
    </row>
    <row r="71" spans="2:9" x14ac:dyDescent="0.2">
      <c r="B71" s="2">
        <f>EOMONTH($B70,IF(Template!$C$8=Validation!$A$2,Validation!$C$2,IF(Template!$C$8=Validation!$A$3,Validation!$C$3,IF(Template!$C$8=Validation!$A$4,Validation!$C$4,IF(Template!$C$8=Validation!$A$5,Validation!$C$5,"NEED TO SELECT PAYMENT FREQUENCY")))))+1</f>
        <v>45566</v>
      </c>
      <c r="C71" s="6">
        <f t="shared" si="3"/>
        <v>1524999.62</v>
      </c>
      <c r="D71" s="6">
        <f t="shared" si="6"/>
        <v>0</v>
      </c>
      <c r="E71" s="6">
        <f t="shared" si="7"/>
        <v>-8333.3333333333339</v>
      </c>
      <c r="F71" s="6">
        <f t="shared" si="4"/>
        <v>6881.2996551780816</v>
      </c>
      <c r="G71" s="26"/>
      <c r="H71" s="6">
        <f t="shared" si="2"/>
        <v>1516666.2866666669</v>
      </c>
      <c r="I71" s="12">
        <f t="shared" si="5"/>
        <v>15214.632988511416</v>
      </c>
    </row>
    <row r="72" spans="2:9" x14ac:dyDescent="0.2">
      <c r="B72" s="2">
        <f>EOMONTH($B71,IF(Template!$C$8=Validation!$A$2,Validation!$C$2,IF(Template!$C$8=Validation!$A$3,Validation!$C$3,IF(Template!$C$8=Validation!$A$4,Validation!$C$4,IF(Template!$C$8=Validation!$A$5,Validation!$C$5,"NEED TO SELECT PAYMENT FREQUENCY")))))+1</f>
        <v>45597</v>
      </c>
      <c r="C72" s="6">
        <f t="shared" si="3"/>
        <v>1516666.28</v>
      </c>
      <c r="D72" s="6">
        <f t="shared" si="6"/>
        <v>0</v>
      </c>
      <c r="E72" s="6">
        <f t="shared" si="7"/>
        <v>-8333.3333333333339</v>
      </c>
      <c r="F72" s="6">
        <f t="shared" si="4"/>
        <v>7071.8201148821918</v>
      </c>
      <c r="G72" s="26"/>
      <c r="H72" s="6">
        <f t="shared" si="2"/>
        <v>1508332.9466666668</v>
      </c>
      <c r="I72" s="12">
        <f t="shared" si="5"/>
        <v>15405.153448215526</v>
      </c>
    </row>
    <row r="73" spans="2:9" x14ac:dyDescent="0.2">
      <c r="B73" s="2">
        <f>EOMONTH($B72,IF(Template!$C$8=Validation!$A$2,Validation!$C$2,IF(Template!$C$8=Validation!$A$3,Validation!$C$3,IF(Template!$C$8=Validation!$A$4,Validation!$C$4,IF(Template!$C$8=Validation!$A$5,Validation!$C$5,"NEED TO SELECT PAYMENT FREQUENCY")))))+1</f>
        <v>45627</v>
      </c>
      <c r="C73" s="6">
        <f t="shared" si="3"/>
        <v>1508332.94</v>
      </c>
      <c r="D73" s="6">
        <f t="shared" si="6"/>
        <v>0</v>
      </c>
      <c r="E73" s="6">
        <f t="shared" si="7"/>
        <v>-8333.3333333333339</v>
      </c>
      <c r="F73" s="6">
        <f t="shared" si="4"/>
        <v>6806.0941155616429</v>
      </c>
      <c r="G73" s="26"/>
      <c r="H73" s="6">
        <f t="shared" si="2"/>
        <v>1499999.6066666667</v>
      </c>
      <c r="I73" s="12">
        <f t="shared" si="5"/>
        <v>15139.427448894978</v>
      </c>
    </row>
    <row r="74" spans="2:9" x14ac:dyDescent="0.2">
      <c r="B74" s="2">
        <f>EOMONTH($B73,IF(Template!$C$8=Validation!$A$2,Validation!$C$2,IF(Template!$C$8=Validation!$A$3,Validation!$C$3,IF(Template!$C$8=Validation!$A$4,Validation!$C$4,IF(Template!$C$8=Validation!$A$5,Validation!$C$5,"NEED TO SELECT PAYMENT FREQUENCY")))))+1</f>
        <v>45658</v>
      </c>
      <c r="C74" s="6">
        <f t="shared" si="3"/>
        <v>1499999.6</v>
      </c>
      <c r="D74" s="6">
        <f t="shared" si="6"/>
        <v>0</v>
      </c>
      <c r="E74" s="6">
        <f t="shared" si="7"/>
        <v>-8333.3333333333339</v>
      </c>
      <c r="F74" s="6">
        <f t="shared" si="4"/>
        <v>6994.1077239452052</v>
      </c>
      <c r="G74" s="26"/>
      <c r="H74" s="6">
        <f t="shared" si="2"/>
        <v>1491666.2666666668</v>
      </c>
      <c r="I74" s="12">
        <f t="shared" si="5"/>
        <v>15327.441057278538</v>
      </c>
    </row>
    <row r="75" spans="2:9" x14ac:dyDescent="0.2">
      <c r="B75" s="2">
        <f>EOMONTH($B74,IF(Template!$C$8=Validation!$A$2,Validation!$C$2,IF(Template!$C$8=Validation!$A$3,Validation!$C$3,IF(Template!$C$8=Validation!$A$4,Validation!$C$4,IF(Template!$C$8=Validation!$A$5,Validation!$C$5,"NEED TO SELECT PAYMENT FREQUENCY")))))+1</f>
        <v>45689</v>
      </c>
      <c r="C75" s="6">
        <f t="shared" si="3"/>
        <v>1491666.26</v>
      </c>
      <c r="D75" s="6">
        <f t="shared" ref="D75:D138" si="8">IF($B75=$C$6,$C$4,0)</f>
        <v>0</v>
      </c>
      <c r="E75" s="6">
        <f t="shared" si="7"/>
        <v>-8333.3333333333339</v>
      </c>
      <c r="F75" s="6">
        <f t="shared" si="4"/>
        <v>6955.2515284767114</v>
      </c>
      <c r="G75" s="27"/>
      <c r="H75" s="6">
        <f t="shared" si="2"/>
        <v>1483332.9266666668</v>
      </c>
      <c r="I75" s="12">
        <f t="shared" si="5"/>
        <v>15288.584861810046</v>
      </c>
    </row>
    <row r="76" spans="2:9" x14ac:dyDescent="0.2">
      <c r="B76" s="2">
        <f>EOMONTH($B75,IF(Template!$C$8=Validation!$A$2,Validation!$C$2,IF(Template!$C$8=Validation!$A$3,Validation!$C$3,IF(Template!$C$8=Validation!$A$4,Validation!$C$4,IF(Template!$C$8=Validation!$A$5,Validation!$C$5,"NEED TO SELECT PAYMENT FREQUENCY")))))+1</f>
        <v>45717</v>
      </c>
      <c r="C76" s="6">
        <f t="shared" si="3"/>
        <v>1483332.92</v>
      </c>
      <c r="D76" s="6">
        <f t="shared" si="8"/>
        <v>0</v>
      </c>
      <c r="E76" s="6">
        <f t="shared" si="7"/>
        <v>-8333.3333333333339</v>
      </c>
      <c r="F76" s="6">
        <f t="shared" si="4"/>
        <v>6247.0667523945194</v>
      </c>
      <c r="G76" s="26"/>
      <c r="H76" s="6">
        <f t="shared" si="2"/>
        <v>1474999.5866666667</v>
      </c>
      <c r="I76" s="12">
        <f t="shared" si="5"/>
        <v>14580.400085727853</v>
      </c>
    </row>
    <row r="77" spans="2:9" x14ac:dyDescent="0.2">
      <c r="B77" s="2">
        <f>EOMONTH($B76,IF(Template!$C$8=Validation!$A$2,Validation!$C$2,IF(Template!$C$8=Validation!$A$3,Validation!$C$3,IF(Template!$C$8=Validation!$A$4,Validation!$C$4,IF(Template!$C$8=Validation!$A$5,Validation!$C$5,"NEED TO SELECT PAYMENT FREQUENCY")))))+1</f>
        <v>45748</v>
      </c>
      <c r="C77" s="6">
        <f t="shared" si="3"/>
        <v>1474999.58</v>
      </c>
      <c r="D77" s="6">
        <f t="shared" si="8"/>
        <v>0</v>
      </c>
      <c r="E77" s="6">
        <f t="shared" si="7"/>
        <v>-8333.3333333333339</v>
      </c>
      <c r="F77" s="6">
        <f t="shared" si="4"/>
        <v>6877.5391375397257</v>
      </c>
      <c r="G77" s="26"/>
      <c r="H77" s="6">
        <f t="shared" si="2"/>
        <v>1466666.2466666668</v>
      </c>
      <c r="I77" s="12">
        <f t="shared" si="5"/>
        <v>15210.872470873059</v>
      </c>
    </row>
    <row r="78" spans="2:9" x14ac:dyDescent="0.2">
      <c r="B78" s="2">
        <f>EOMONTH($B77,IF(Template!$C$8=Validation!$A$2,Validation!$C$2,IF(Template!$C$8=Validation!$A$3,Validation!$C$3,IF(Template!$C$8=Validation!$A$4,Validation!$C$4,IF(Template!$C$8=Validation!$A$5,Validation!$C$5,"NEED TO SELECT PAYMENT FREQUENCY")))))+1</f>
        <v>45778</v>
      </c>
      <c r="C78" s="6">
        <f t="shared" si="3"/>
        <v>1466666.24</v>
      </c>
      <c r="D78" s="6">
        <f t="shared" si="8"/>
        <v>0</v>
      </c>
      <c r="E78" s="6">
        <f t="shared" ref="E78:E110" si="9">-$C$4/$E$6</f>
        <v>-8333.3333333333339</v>
      </c>
      <c r="F78" s="6">
        <f t="shared" si="4"/>
        <v>6618.0802665205474</v>
      </c>
      <c r="G78" s="26"/>
      <c r="H78" s="6">
        <f t="shared" ref="H78:H110" si="10">IF((C78+D78+E78+G78)&lt;=0,0,C78+D78+E78+G78)</f>
        <v>1458332.9066666667</v>
      </c>
      <c r="I78" s="12">
        <f t="shared" si="5"/>
        <v>14951.41359985388</v>
      </c>
    </row>
    <row r="79" spans="2:9" x14ac:dyDescent="0.2">
      <c r="B79" s="2">
        <f>EOMONTH($B78,IF(Template!$C$8=Validation!$A$2,Validation!$C$2,IF(Template!$C$8=Validation!$A$3,Validation!$C$3,IF(Template!$C$8=Validation!$A$4,Validation!$C$4,IF(Template!$C$8=Validation!$A$5,Validation!$C$5,"NEED TO SELECT PAYMENT FREQUENCY")))))+1</f>
        <v>45809</v>
      </c>
      <c r="C79" s="6">
        <f t="shared" ref="C79:C142" si="11">ROUNDDOWN(H78,2)</f>
        <v>1458332.9</v>
      </c>
      <c r="D79" s="6">
        <f t="shared" si="8"/>
        <v>0</v>
      </c>
      <c r="E79" s="6">
        <f t="shared" si="9"/>
        <v>-8333.3333333333339</v>
      </c>
      <c r="F79" s="6">
        <f t="shared" ref="F79:F110" si="12">C79*$C$5*YEARFRAC($B78,$B79,3)</f>
        <v>6799.8267466027391</v>
      </c>
      <c r="G79" s="26"/>
      <c r="H79" s="6">
        <f t="shared" si="10"/>
        <v>1449999.5666666667</v>
      </c>
      <c r="I79" s="12">
        <f t="shared" ref="I79:I110" si="13">IF(C79&gt;0,SUM(ABS(E79),F79),0)</f>
        <v>15133.160079936073</v>
      </c>
    </row>
    <row r="80" spans="2:9" x14ac:dyDescent="0.2">
      <c r="B80" s="2">
        <f>EOMONTH($B79,IF(Template!$C$8=Validation!$A$2,Validation!$C$2,IF(Template!$C$8=Validation!$A$3,Validation!$C$3,IF(Template!$C$8=Validation!$A$4,Validation!$C$4,IF(Template!$C$8=Validation!$A$5,Validation!$C$5,"NEED TO SELECT PAYMENT FREQUENCY")))))+1</f>
        <v>45839</v>
      </c>
      <c r="C80" s="6">
        <f t="shared" si="11"/>
        <v>1449999.56</v>
      </c>
      <c r="D80" s="6">
        <f t="shared" si="8"/>
        <v>0</v>
      </c>
      <c r="E80" s="6">
        <f t="shared" si="9"/>
        <v>-8333.3333333333339</v>
      </c>
      <c r="F80" s="6">
        <f t="shared" si="12"/>
        <v>6542.8747269041096</v>
      </c>
      <c r="G80" s="26"/>
      <c r="H80" s="6">
        <f t="shared" si="10"/>
        <v>1441666.2266666668</v>
      </c>
      <c r="I80" s="12">
        <f t="shared" si="13"/>
        <v>14876.208060237444</v>
      </c>
    </row>
    <row r="81" spans="2:9" x14ac:dyDescent="0.2">
      <c r="B81" s="2">
        <f>EOMONTH($B80,IF(Template!$C$8=Validation!$A$2,Validation!$C$2,IF(Template!$C$8=Validation!$A$3,Validation!$C$3,IF(Template!$C$8=Validation!$A$4,Validation!$C$4,IF(Template!$C$8=Validation!$A$5,Validation!$C$5,"NEED TO SELECT PAYMENT FREQUENCY")))))+1</f>
        <v>45870</v>
      </c>
      <c r="C81" s="6">
        <f t="shared" si="11"/>
        <v>1441666.22</v>
      </c>
      <c r="D81" s="6">
        <f t="shared" si="8"/>
        <v>0</v>
      </c>
      <c r="E81" s="6">
        <f t="shared" si="9"/>
        <v>-8333.3333333333339</v>
      </c>
      <c r="F81" s="6">
        <f t="shared" si="12"/>
        <v>6722.1143556657526</v>
      </c>
      <c r="G81" s="26"/>
      <c r="H81" s="6">
        <f t="shared" si="10"/>
        <v>1433332.8866666667</v>
      </c>
      <c r="I81" s="12">
        <f t="shared" si="13"/>
        <v>15055.447688999087</v>
      </c>
    </row>
    <row r="82" spans="2:9" x14ac:dyDescent="0.2">
      <c r="B82" s="2">
        <f>EOMONTH($B81,IF(Template!$C$8=Validation!$A$2,Validation!$C$2,IF(Template!$C$8=Validation!$A$3,Validation!$C$3,IF(Template!$C$8=Validation!$A$4,Validation!$C$4,IF(Template!$C$8=Validation!$A$5,Validation!$C$5,"NEED TO SELECT PAYMENT FREQUENCY")))))+1</f>
        <v>45901</v>
      </c>
      <c r="C82" s="6">
        <f t="shared" si="11"/>
        <v>1433332.88</v>
      </c>
      <c r="D82" s="6">
        <f t="shared" si="8"/>
        <v>0</v>
      </c>
      <c r="E82" s="6">
        <f t="shared" si="9"/>
        <v>-8333.3333333333339</v>
      </c>
      <c r="F82" s="6">
        <f t="shared" si="12"/>
        <v>6683.2581601972588</v>
      </c>
      <c r="G82" s="26"/>
      <c r="H82" s="6">
        <f t="shared" si="10"/>
        <v>1424999.5466666666</v>
      </c>
      <c r="I82" s="12">
        <f t="shared" si="13"/>
        <v>15016.591493530592</v>
      </c>
    </row>
    <row r="83" spans="2:9" x14ac:dyDescent="0.2">
      <c r="B83" s="2">
        <f>EOMONTH($B82,IF(Template!$C$8=Validation!$A$2,Validation!$C$2,IF(Template!$C$8=Validation!$A$3,Validation!$C$3,IF(Template!$C$8=Validation!$A$4,Validation!$C$4,IF(Template!$C$8=Validation!$A$5,Validation!$C$5,"NEED TO SELECT PAYMENT FREQUENCY")))))+1</f>
        <v>45931</v>
      </c>
      <c r="C83" s="6">
        <f t="shared" si="11"/>
        <v>1424999.54</v>
      </c>
      <c r="D83" s="6">
        <f t="shared" si="8"/>
        <v>0</v>
      </c>
      <c r="E83" s="6">
        <f t="shared" si="9"/>
        <v>-8333.3333333333339</v>
      </c>
      <c r="F83" s="6">
        <f t="shared" si="12"/>
        <v>6430.066417479451</v>
      </c>
      <c r="G83" s="26"/>
      <c r="H83" s="6">
        <f t="shared" si="10"/>
        <v>1416666.2066666668</v>
      </c>
      <c r="I83" s="12">
        <f t="shared" si="13"/>
        <v>14763.399750812785</v>
      </c>
    </row>
    <row r="84" spans="2:9" x14ac:dyDescent="0.2">
      <c r="B84" s="2">
        <f>EOMONTH($B83,IF(Template!$C$8=Validation!$A$2,Validation!$C$2,IF(Template!$C$8=Validation!$A$3,Validation!$C$3,IF(Template!$C$8=Validation!$A$4,Validation!$C$4,IF(Template!$C$8=Validation!$A$5,Validation!$C$5,"NEED TO SELECT PAYMENT FREQUENCY")))))+1</f>
        <v>45962</v>
      </c>
      <c r="C84" s="6">
        <f t="shared" si="11"/>
        <v>1416666.2</v>
      </c>
      <c r="D84" s="6">
        <f t="shared" si="8"/>
        <v>0</v>
      </c>
      <c r="E84" s="6">
        <f t="shared" si="9"/>
        <v>-8333.3333333333339</v>
      </c>
      <c r="F84" s="6">
        <f t="shared" si="12"/>
        <v>6605.545769260274</v>
      </c>
      <c r="G84" s="26"/>
      <c r="H84" s="6">
        <f t="shared" si="10"/>
        <v>1408332.8666666667</v>
      </c>
      <c r="I84" s="12">
        <f t="shared" si="13"/>
        <v>14938.879102593608</v>
      </c>
    </row>
    <row r="85" spans="2:9" x14ac:dyDescent="0.2">
      <c r="B85" s="2">
        <f>EOMONTH($B84,IF(Template!$C$8=Validation!$A$2,Validation!$C$2,IF(Template!$C$8=Validation!$A$3,Validation!$C$3,IF(Template!$C$8=Validation!$A$4,Validation!$C$4,IF(Template!$C$8=Validation!$A$5,Validation!$C$5,"NEED TO SELECT PAYMENT FREQUENCY")))))+1</f>
        <v>45992</v>
      </c>
      <c r="C85" s="6">
        <f t="shared" si="11"/>
        <v>1408332.86</v>
      </c>
      <c r="D85" s="6">
        <f t="shared" si="8"/>
        <v>0</v>
      </c>
      <c r="E85" s="6">
        <f t="shared" si="9"/>
        <v>-8333.3333333333339</v>
      </c>
      <c r="F85" s="6">
        <f t="shared" si="12"/>
        <v>6354.8608778630141</v>
      </c>
      <c r="G85" s="26"/>
      <c r="H85" s="6">
        <f t="shared" si="10"/>
        <v>1399999.5266666668</v>
      </c>
      <c r="I85" s="12">
        <f t="shared" si="13"/>
        <v>14688.194211196347</v>
      </c>
    </row>
    <row r="86" spans="2:9" x14ac:dyDescent="0.2">
      <c r="B86" s="2">
        <f>EOMONTH($B85,IF(Template!$C$8=Validation!$A$2,Validation!$C$2,IF(Template!$C$8=Validation!$A$3,Validation!$C$3,IF(Template!$C$8=Validation!$A$4,Validation!$C$4,IF(Template!$C$8=Validation!$A$5,Validation!$C$5,"NEED TO SELECT PAYMENT FREQUENCY")))))+1</f>
        <v>46023</v>
      </c>
      <c r="C86" s="6">
        <f t="shared" si="11"/>
        <v>1399999.52</v>
      </c>
      <c r="D86" s="6">
        <f t="shared" si="8"/>
        <v>0</v>
      </c>
      <c r="E86" s="6">
        <f t="shared" si="9"/>
        <v>-8333.3333333333339</v>
      </c>
      <c r="F86" s="6">
        <f t="shared" si="12"/>
        <v>6527.8333783232874</v>
      </c>
      <c r="G86" s="26"/>
      <c r="H86" s="6">
        <f t="shared" si="10"/>
        <v>1391666.1866666668</v>
      </c>
      <c r="I86" s="12">
        <f t="shared" si="13"/>
        <v>14861.16671165662</v>
      </c>
    </row>
    <row r="87" spans="2:9" x14ac:dyDescent="0.2">
      <c r="B87" s="2">
        <f>EOMONTH($B86,IF(Template!$C$8=Validation!$A$2,Validation!$C$2,IF(Template!$C$8=Validation!$A$3,Validation!$C$3,IF(Template!$C$8=Validation!$A$4,Validation!$C$4,IF(Template!$C$8=Validation!$A$5,Validation!$C$5,"NEED TO SELECT PAYMENT FREQUENCY")))))+1</f>
        <v>46054</v>
      </c>
      <c r="C87" s="6">
        <f t="shared" si="11"/>
        <v>1391666.18</v>
      </c>
      <c r="D87" s="6">
        <f t="shared" si="8"/>
        <v>0</v>
      </c>
      <c r="E87" s="6">
        <f t="shared" si="9"/>
        <v>-8333.3333333333339</v>
      </c>
      <c r="F87" s="6">
        <f t="shared" si="12"/>
        <v>6488.9771828547937</v>
      </c>
      <c r="G87" s="26"/>
      <c r="H87" s="6">
        <f t="shared" si="10"/>
        <v>1383332.8466666667</v>
      </c>
      <c r="I87" s="12">
        <f t="shared" si="13"/>
        <v>14822.310516188129</v>
      </c>
    </row>
    <row r="88" spans="2:9" x14ac:dyDescent="0.2">
      <c r="B88" s="2">
        <f>EOMONTH($B87,IF(Template!$C$8=Validation!$A$2,Validation!$C$2,IF(Template!$C$8=Validation!$A$3,Validation!$C$3,IF(Template!$C$8=Validation!$A$4,Validation!$C$4,IF(Template!$C$8=Validation!$A$5,Validation!$C$5,"NEED TO SELECT PAYMENT FREQUENCY")))))+1</f>
        <v>46082</v>
      </c>
      <c r="C88" s="6">
        <f t="shared" si="11"/>
        <v>1383332.84</v>
      </c>
      <c r="D88" s="6">
        <f t="shared" si="8"/>
        <v>0</v>
      </c>
      <c r="E88" s="6">
        <f t="shared" si="9"/>
        <v>-8333.3333333333339</v>
      </c>
      <c r="F88" s="6">
        <f t="shared" si="12"/>
        <v>5825.915730542466</v>
      </c>
      <c r="G88" s="26"/>
      <c r="H88" s="6">
        <f t="shared" si="10"/>
        <v>1374999.5066666668</v>
      </c>
      <c r="I88" s="12">
        <f t="shared" si="13"/>
        <v>14159.249063875799</v>
      </c>
    </row>
    <row r="89" spans="2:9" x14ac:dyDescent="0.2">
      <c r="B89" s="2">
        <f>EOMONTH($B88,IF(Template!$C$8=Validation!$A$2,Validation!$C$2,IF(Template!$C$8=Validation!$A$3,Validation!$C$3,IF(Template!$C$8=Validation!$A$4,Validation!$C$4,IF(Template!$C$8=Validation!$A$5,Validation!$C$5,"NEED TO SELECT PAYMENT FREQUENCY")))))+1</f>
        <v>46113</v>
      </c>
      <c r="C89" s="6">
        <f t="shared" si="11"/>
        <v>1374999.5</v>
      </c>
      <c r="D89" s="6">
        <f t="shared" si="8"/>
        <v>0</v>
      </c>
      <c r="E89" s="6">
        <f t="shared" si="9"/>
        <v>-8333.3333333333339</v>
      </c>
      <c r="F89" s="6">
        <f t="shared" si="12"/>
        <v>6411.2647919178071</v>
      </c>
      <c r="G89" s="26"/>
      <c r="H89" s="6">
        <f t="shared" si="10"/>
        <v>1366666.1666666667</v>
      </c>
      <c r="I89" s="12">
        <f t="shared" si="13"/>
        <v>14744.598125251141</v>
      </c>
    </row>
    <row r="90" spans="2:9" x14ac:dyDescent="0.2">
      <c r="B90" s="2">
        <f>EOMONTH($B89,IF(Template!$C$8=Validation!$A$2,Validation!$C$2,IF(Template!$C$8=Validation!$A$3,Validation!$C$3,IF(Template!$C$8=Validation!$A$4,Validation!$C$4,IF(Template!$C$8=Validation!$A$5,Validation!$C$5,"NEED TO SELECT PAYMENT FREQUENCY")))))+1</f>
        <v>46143</v>
      </c>
      <c r="C90" s="6">
        <f t="shared" si="11"/>
        <v>1366666.16</v>
      </c>
      <c r="D90" s="6">
        <f t="shared" si="8"/>
        <v>0</v>
      </c>
      <c r="E90" s="6">
        <f t="shared" si="9"/>
        <v>-8333.3333333333339</v>
      </c>
      <c r="F90" s="6">
        <f t="shared" si="12"/>
        <v>6166.8470288219178</v>
      </c>
      <c r="G90" s="26"/>
      <c r="H90" s="6">
        <f t="shared" si="10"/>
        <v>1358332.8266666667</v>
      </c>
      <c r="I90" s="12">
        <f t="shared" si="13"/>
        <v>14500.180362155252</v>
      </c>
    </row>
    <row r="91" spans="2:9" x14ac:dyDescent="0.2">
      <c r="B91" s="2">
        <f>EOMONTH($B90,IF(Template!$C$8=Validation!$A$2,Validation!$C$2,IF(Template!$C$8=Validation!$A$3,Validation!$C$3,IF(Template!$C$8=Validation!$A$4,Validation!$C$4,IF(Template!$C$8=Validation!$A$5,Validation!$C$5,"NEED TO SELECT PAYMENT FREQUENCY")))))+1</f>
        <v>46174</v>
      </c>
      <c r="C91" s="6">
        <f t="shared" si="11"/>
        <v>1358332.82</v>
      </c>
      <c r="D91" s="6">
        <f t="shared" si="8"/>
        <v>0</v>
      </c>
      <c r="E91" s="6">
        <f t="shared" si="9"/>
        <v>-8333.3333333333339</v>
      </c>
      <c r="F91" s="6">
        <f t="shared" si="12"/>
        <v>6333.5524009808223</v>
      </c>
      <c r="G91" s="26"/>
      <c r="H91" s="6">
        <f t="shared" si="10"/>
        <v>1349999.4866666668</v>
      </c>
      <c r="I91" s="12">
        <f t="shared" si="13"/>
        <v>14666.885734314157</v>
      </c>
    </row>
    <row r="92" spans="2:9" x14ac:dyDescent="0.2">
      <c r="B92" s="2">
        <f>EOMONTH($B91,IF(Template!$C$8=Validation!$A$2,Validation!$C$2,IF(Template!$C$8=Validation!$A$3,Validation!$C$3,IF(Template!$C$8=Validation!$A$4,Validation!$C$4,IF(Template!$C$8=Validation!$A$5,Validation!$C$5,"NEED TO SELECT PAYMENT FREQUENCY")))))+1</f>
        <v>46204</v>
      </c>
      <c r="C92" s="6">
        <f t="shared" si="11"/>
        <v>1349999.48</v>
      </c>
      <c r="D92" s="6">
        <f t="shared" si="8"/>
        <v>0</v>
      </c>
      <c r="E92" s="6">
        <f t="shared" si="9"/>
        <v>-8333.3333333333339</v>
      </c>
      <c r="F92" s="6">
        <f t="shared" si="12"/>
        <v>6091.641489205479</v>
      </c>
      <c r="G92" s="26"/>
      <c r="H92" s="6">
        <f t="shared" si="10"/>
        <v>1341666.1466666667</v>
      </c>
      <c r="I92" s="12">
        <f t="shared" si="13"/>
        <v>14424.974822538814</v>
      </c>
    </row>
    <row r="93" spans="2:9" x14ac:dyDescent="0.2">
      <c r="B93" s="2">
        <f>EOMONTH($B92,IF(Template!$C$8=Validation!$A$2,Validation!$C$2,IF(Template!$C$8=Validation!$A$3,Validation!$C$3,IF(Template!$C$8=Validation!$A$4,Validation!$C$4,IF(Template!$C$8=Validation!$A$5,Validation!$C$5,"NEED TO SELECT PAYMENT FREQUENCY")))))+1</f>
        <v>46235</v>
      </c>
      <c r="C93" s="6">
        <f t="shared" si="11"/>
        <v>1341666.1399999999</v>
      </c>
      <c r="D93" s="6">
        <f t="shared" si="8"/>
        <v>0</v>
      </c>
      <c r="E93" s="6">
        <f t="shared" si="9"/>
        <v>-8333.3333333333339</v>
      </c>
      <c r="F93" s="6">
        <f t="shared" si="12"/>
        <v>6255.8400100438348</v>
      </c>
      <c r="G93" s="26"/>
      <c r="H93" s="6">
        <f t="shared" si="10"/>
        <v>1333332.8066666666</v>
      </c>
      <c r="I93" s="12">
        <f t="shared" si="13"/>
        <v>14589.17334337717</v>
      </c>
    </row>
    <row r="94" spans="2:9" x14ac:dyDescent="0.2">
      <c r="B94" s="2">
        <f>EOMONTH($B93,IF(Template!$C$8=Validation!$A$2,Validation!$C$2,IF(Template!$C$8=Validation!$A$3,Validation!$C$3,IF(Template!$C$8=Validation!$A$4,Validation!$C$4,IF(Template!$C$8=Validation!$A$5,Validation!$C$5,"NEED TO SELECT PAYMENT FREQUENCY")))))+1</f>
        <v>46266</v>
      </c>
      <c r="C94" s="6">
        <f t="shared" si="11"/>
        <v>1333332.8</v>
      </c>
      <c r="D94" s="6">
        <f t="shared" si="8"/>
        <v>0</v>
      </c>
      <c r="E94" s="6">
        <f t="shared" si="9"/>
        <v>-8333.3333333333339</v>
      </c>
      <c r="F94" s="6">
        <f t="shared" si="12"/>
        <v>6216.983814575342</v>
      </c>
      <c r="G94" s="26"/>
      <c r="H94" s="6">
        <f t="shared" si="10"/>
        <v>1324999.4666666668</v>
      </c>
      <c r="I94" s="12">
        <f t="shared" si="13"/>
        <v>14550.317147908676</v>
      </c>
    </row>
    <row r="95" spans="2:9" x14ac:dyDescent="0.2">
      <c r="B95" s="2">
        <f>EOMONTH($B94,IF(Template!$C$8=Validation!$A$2,Validation!$C$2,IF(Template!$C$8=Validation!$A$3,Validation!$C$3,IF(Template!$C$8=Validation!$A$4,Validation!$C$4,IF(Template!$C$8=Validation!$A$5,Validation!$C$5,"NEED TO SELECT PAYMENT FREQUENCY")))))+1</f>
        <v>46296</v>
      </c>
      <c r="C95" s="6">
        <f t="shared" si="11"/>
        <v>1324999.46</v>
      </c>
      <c r="D95" s="6">
        <f t="shared" si="8"/>
        <v>0</v>
      </c>
      <c r="E95" s="6">
        <f t="shared" si="9"/>
        <v>-8333.3333333333339</v>
      </c>
      <c r="F95" s="6">
        <f t="shared" si="12"/>
        <v>5978.8331797808205</v>
      </c>
      <c r="G95" s="26"/>
      <c r="H95" s="6">
        <f t="shared" si="10"/>
        <v>1316666.1266666667</v>
      </c>
      <c r="I95" s="12">
        <f t="shared" si="13"/>
        <v>14312.166513114154</v>
      </c>
    </row>
    <row r="96" spans="2:9" x14ac:dyDescent="0.2">
      <c r="B96" s="2">
        <f>EOMONTH($B95,IF(Template!$C$8=Validation!$A$2,Validation!$C$2,IF(Template!$C$8=Validation!$A$3,Validation!$C$3,IF(Template!$C$8=Validation!$A$4,Validation!$C$4,IF(Template!$C$8=Validation!$A$5,Validation!$C$5,"NEED TO SELECT PAYMENT FREQUENCY")))))+1</f>
        <v>46327</v>
      </c>
      <c r="C96" s="6">
        <f t="shared" si="11"/>
        <v>1316666.1200000001</v>
      </c>
      <c r="D96" s="6">
        <f t="shared" si="8"/>
        <v>0</v>
      </c>
      <c r="E96" s="6">
        <f t="shared" si="9"/>
        <v>-8333.3333333333339</v>
      </c>
      <c r="F96" s="6">
        <f t="shared" si="12"/>
        <v>6139.2714236383554</v>
      </c>
      <c r="G96" s="26"/>
      <c r="H96" s="6">
        <f t="shared" si="10"/>
        <v>1308332.7866666669</v>
      </c>
      <c r="I96" s="12">
        <f t="shared" si="13"/>
        <v>14472.60475697169</v>
      </c>
    </row>
    <row r="97" spans="2:9" x14ac:dyDescent="0.2">
      <c r="B97" s="2">
        <f>EOMONTH($B96,IF(Template!$C$8=Validation!$A$2,Validation!$C$2,IF(Template!$C$8=Validation!$A$3,Validation!$C$3,IF(Template!$C$8=Validation!$A$4,Validation!$C$4,IF(Template!$C$8=Validation!$A$5,Validation!$C$5,"NEED TO SELECT PAYMENT FREQUENCY")))))+1</f>
        <v>46357</v>
      </c>
      <c r="C97" s="6">
        <f t="shared" si="11"/>
        <v>1308332.78</v>
      </c>
      <c r="D97" s="6">
        <f t="shared" si="8"/>
        <v>0</v>
      </c>
      <c r="E97" s="6">
        <f t="shared" si="9"/>
        <v>-8333.3333333333339</v>
      </c>
      <c r="F97" s="6">
        <f t="shared" si="12"/>
        <v>5903.6276401643836</v>
      </c>
      <c r="G97" s="26"/>
      <c r="H97" s="6">
        <f t="shared" si="10"/>
        <v>1299999.4466666668</v>
      </c>
      <c r="I97" s="12">
        <f t="shared" si="13"/>
        <v>14236.960973497717</v>
      </c>
    </row>
    <row r="98" spans="2:9" x14ac:dyDescent="0.2">
      <c r="B98" s="2">
        <f>EOMONTH($B97,IF(Template!$C$8=Validation!$A$2,Validation!$C$2,IF(Template!$C$8=Validation!$A$3,Validation!$C$3,IF(Template!$C$8=Validation!$A$4,Validation!$C$4,IF(Template!$C$8=Validation!$A$5,Validation!$C$5,"NEED TO SELECT PAYMENT FREQUENCY")))))+1</f>
        <v>46388</v>
      </c>
      <c r="C98" s="6">
        <f t="shared" si="11"/>
        <v>1299999.44</v>
      </c>
      <c r="D98" s="6">
        <f t="shared" si="8"/>
        <v>0</v>
      </c>
      <c r="E98" s="6">
        <f t="shared" si="9"/>
        <v>-8333.3333333333339</v>
      </c>
      <c r="F98" s="6">
        <f t="shared" si="12"/>
        <v>6061.5590327013697</v>
      </c>
      <c r="G98" s="26"/>
      <c r="H98" s="6">
        <f t="shared" si="10"/>
        <v>1291666.1066666667</v>
      </c>
      <c r="I98" s="12">
        <f t="shared" si="13"/>
        <v>14394.892366034703</v>
      </c>
    </row>
    <row r="99" spans="2:9" x14ac:dyDescent="0.2">
      <c r="B99" s="2">
        <f>EOMONTH($B98,IF(Template!$C$8=Validation!$A$2,Validation!$C$2,IF(Template!$C$8=Validation!$A$3,Validation!$C$3,IF(Template!$C$8=Validation!$A$4,Validation!$C$4,IF(Template!$C$8=Validation!$A$5,Validation!$C$5,"NEED TO SELECT PAYMENT FREQUENCY")))))+1</f>
        <v>46419</v>
      </c>
      <c r="C99" s="6">
        <f t="shared" si="11"/>
        <v>1291666.1000000001</v>
      </c>
      <c r="D99" s="6">
        <f t="shared" si="8"/>
        <v>0</v>
      </c>
      <c r="E99" s="6">
        <f t="shared" si="9"/>
        <v>-8333.3333333333339</v>
      </c>
      <c r="F99" s="6">
        <f t="shared" si="12"/>
        <v>6022.7028372328768</v>
      </c>
      <c r="G99" s="26"/>
      <c r="H99" s="6">
        <f t="shared" si="10"/>
        <v>1283332.7666666668</v>
      </c>
      <c r="I99" s="12">
        <f t="shared" si="13"/>
        <v>14356.036170566211</v>
      </c>
    </row>
    <row r="100" spans="2:9" x14ac:dyDescent="0.2">
      <c r="B100" s="2">
        <f>EOMONTH($B99,IF(Template!$C$8=Validation!$A$2,Validation!$C$2,IF(Template!$C$8=Validation!$A$3,Validation!$C$3,IF(Template!$C$8=Validation!$A$4,Validation!$C$4,IF(Template!$C$8=Validation!$A$5,Validation!$C$5,"NEED TO SELECT PAYMENT FREQUENCY")))))+1</f>
        <v>46447</v>
      </c>
      <c r="C100" s="6">
        <f t="shared" si="11"/>
        <v>1283332.76</v>
      </c>
      <c r="D100" s="6">
        <f t="shared" si="8"/>
        <v>0</v>
      </c>
      <c r="E100" s="6">
        <f t="shared" si="9"/>
        <v>-8333.3333333333339</v>
      </c>
      <c r="F100" s="6">
        <f t="shared" si="12"/>
        <v>5404.7647086904108</v>
      </c>
      <c r="G100" s="26"/>
      <c r="H100" s="6">
        <f t="shared" si="10"/>
        <v>1274999.4266666668</v>
      </c>
      <c r="I100" s="12">
        <f t="shared" si="13"/>
        <v>13738.098042023745</v>
      </c>
    </row>
    <row r="101" spans="2:9" x14ac:dyDescent="0.2">
      <c r="B101" s="2">
        <f>EOMONTH($B100,IF(Template!$C$8=Validation!$A$2,Validation!$C$2,IF(Template!$C$8=Validation!$A$3,Validation!$C$3,IF(Template!$C$8=Validation!$A$4,Validation!$C$4,IF(Template!$C$8=Validation!$A$5,Validation!$C$5,"NEED TO SELECT PAYMENT FREQUENCY")))))+1</f>
        <v>46478</v>
      </c>
      <c r="C101" s="6">
        <f t="shared" si="11"/>
        <v>1274999.42</v>
      </c>
      <c r="D101" s="6">
        <f t="shared" si="8"/>
        <v>0</v>
      </c>
      <c r="E101" s="6">
        <f t="shared" si="9"/>
        <v>-8333.3333333333339</v>
      </c>
      <c r="F101" s="6">
        <f t="shared" si="12"/>
        <v>5944.9904462958893</v>
      </c>
      <c r="G101" s="26"/>
      <c r="H101" s="6">
        <f t="shared" si="10"/>
        <v>1266666.0866666667</v>
      </c>
      <c r="I101" s="12">
        <f t="shared" si="13"/>
        <v>14278.323779629223</v>
      </c>
    </row>
    <row r="102" spans="2:9" x14ac:dyDescent="0.2">
      <c r="B102" s="2">
        <f>EOMONTH($B101,IF(Template!$C$8=Validation!$A$2,Validation!$C$2,IF(Template!$C$8=Validation!$A$3,Validation!$C$3,IF(Template!$C$8=Validation!$A$4,Validation!$C$4,IF(Template!$C$8=Validation!$A$5,Validation!$C$5,"NEED TO SELECT PAYMENT FREQUENCY")))))+1</f>
        <v>46508</v>
      </c>
      <c r="C102" s="6">
        <f t="shared" si="11"/>
        <v>1266666.08</v>
      </c>
      <c r="D102" s="6">
        <f t="shared" si="8"/>
        <v>0</v>
      </c>
      <c r="E102" s="6">
        <f t="shared" si="9"/>
        <v>-8333.3333333333339</v>
      </c>
      <c r="F102" s="6">
        <f t="shared" si="12"/>
        <v>5715.6137911232872</v>
      </c>
      <c r="G102" s="26"/>
      <c r="H102" s="6">
        <f t="shared" si="10"/>
        <v>1258332.7466666668</v>
      </c>
      <c r="I102" s="12">
        <f t="shared" si="13"/>
        <v>14048.947124456621</v>
      </c>
    </row>
    <row r="103" spans="2:9" x14ac:dyDescent="0.2">
      <c r="B103" s="2">
        <f>EOMONTH($B102,IF(Template!$C$8=Validation!$A$2,Validation!$C$2,IF(Template!$C$8=Validation!$A$3,Validation!$C$3,IF(Template!$C$8=Validation!$A$4,Validation!$C$4,IF(Template!$C$8=Validation!$A$5,Validation!$C$5,"NEED TO SELECT PAYMENT FREQUENCY")))))+1</f>
        <v>46539</v>
      </c>
      <c r="C103" s="6">
        <f t="shared" si="11"/>
        <v>1258332.74</v>
      </c>
      <c r="D103" s="6">
        <f t="shared" si="8"/>
        <v>0</v>
      </c>
      <c r="E103" s="6">
        <f t="shared" si="9"/>
        <v>-8333.3333333333339</v>
      </c>
      <c r="F103" s="6">
        <f t="shared" si="12"/>
        <v>5867.2780553589046</v>
      </c>
      <c r="G103" s="26"/>
      <c r="H103" s="6">
        <f t="shared" si="10"/>
        <v>1249999.4066666667</v>
      </c>
      <c r="I103" s="12">
        <f t="shared" si="13"/>
        <v>14200.611388692239</v>
      </c>
    </row>
    <row r="104" spans="2:9" x14ac:dyDescent="0.2">
      <c r="B104" s="2">
        <f>EOMONTH($B103,IF(Template!$C$8=Validation!$A$2,Validation!$C$2,IF(Template!$C$8=Validation!$A$3,Validation!$C$3,IF(Template!$C$8=Validation!$A$4,Validation!$C$4,IF(Template!$C$8=Validation!$A$5,Validation!$C$5,"NEED TO SELECT PAYMENT FREQUENCY")))))+1</f>
        <v>46569</v>
      </c>
      <c r="C104" s="6">
        <f t="shared" si="11"/>
        <v>1249999.3999999999</v>
      </c>
      <c r="D104" s="6">
        <f t="shared" si="8"/>
        <v>0</v>
      </c>
      <c r="E104" s="6">
        <f t="shared" si="9"/>
        <v>-8333.3333333333339</v>
      </c>
      <c r="F104" s="6">
        <f t="shared" si="12"/>
        <v>5640.4082515068485</v>
      </c>
      <c r="G104" s="26"/>
      <c r="H104" s="6">
        <f t="shared" si="10"/>
        <v>1241666.0666666667</v>
      </c>
      <c r="I104" s="12">
        <f t="shared" si="13"/>
        <v>13973.741584840183</v>
      </c>
    </row>
    <row r="105" spans="2:9" x14ac:dyDescent="0.2">
      <c r="B105" s="2">
        <f>EOMONTH($B104,IF(Template!$C$8=Validation!$A$2,Validation!$C$2,IF(Template!$C$8=Validation!$A$3,Validation!$C$3,IF(Template!$C$8=Validation!$A$4,Validation!$C$4,IF(Template!$C$8=Validation!$A$5,Validation!$C$5,"NEED TO SELECT PAYMENT FREQUENCY")))))+1</f>
        <v>46600</v>
      </c>
      <c r="C105" s="6">
        <f t="shared" si="11"/>
        <v>1241666.06</v>
      </c>
      <c r="D105" s="6">
        <f t="shared" si="8"/>
        <v>0</v>
      </c>
      <c r="E105" s="6">
        <f t="shared" si="9"/>
        <v>-8333.3333333333339</v>
      </c>
      <c r="F105" s="6">
        <f t="shared" si="12"/>
        <v>5789.565664421918</v>
      </c>
      <c r="G105" s="26"/>
      <c r="H105" s="6">
        <f t="shared" si="10"/>
        <v>1233332.7266666668</v>
      </c>
      <c r="I105" s="12">
        <f t="shared" si="13"/>
        <v>14122.898997755252</v>
      </c>
    </row>
    <row r="106" spans="2:9" x14ac:dyDescent="0.2">
      <c r="B106" s="2">
        <f>EOMONTH($B105,IF(Template!$C$8=Validation!$A$2,Validation!$C$2,IF(Template!$C$8=Validation!$A$3,Validation!$C$3,IF(Template!$C$8=Validation!$A$4,Validation!$C$4,IF(Template!$C$8=Validation!$A$5,Validation!$C$5,"NEED TO SELECT PAYMENT FREQUENCY")))))+1</f>
        <v>46631</v>
      </c>
      <c r="C106" s="6">
        <f t="shared" si="11"/>
        <v>1233332.72</v>
      </c>
      <c r="D106" s="6">
        <f t="shared" si="8"/>
        <v>0</v>
      </c>
      <c r="E106" s="6">
        <f t="shared" si="9"/>
        <v>-8333.3333333333339</v>
      </c>
      <c r="F106" s="6">
        <f t="shared" si="12"/>
        <v>5750.7094689534242</v>
      </c>
      <c r="G106" s="26"/>
      <c r="H106" s="6">
        <f t="shared" si="10"/>
        <v>1224999.3866666667</v>
      </c>
      <c r="I106" s="12">
        <f t="shared" si="13"/>
        <v>14084.042802286758</v>
      </c>
    </row>
    <row r="107" spans="2:9" x14ac:dyDescent="0.2">
      <c r="B107" s="2">
        <f>EOMONTH($B106,IF(Template!$C$8=Validation!$A$2,Validation!$C$2,IF(Template!$C$8=Validation!$A$3,Validation!$C$3,IF(Template!$C$8=Validation!$A$4,Validation!$C$4,IF(Template!$C$8=Validation!$A$5,Validation!$C$5,"NEED TO SELECT PAYMENT FREQUENCY")))))+1</f>
        <v>46661</v>
      </c>
      <c r="C107" s="6">
        <f t="shared" si="11"/>
        <v>1224999.3799999999</v>
      </c>
      <c r="D107" s="6">
        <f t="shared" si="8"/>
        <v>0</v>
      </c>
      <c r="E107" s="6">
        <f t="shared" si="9"/>
        <v>-8333.3333333333339</v>
      </c>
      <c r="F107" s="6">
        <f t="shared" si="12"/>
        <v>5527.5999420821909</v>
      </c>
      <c r="G107" s="26"/>
      <c r="H107" s="6">
        <f t="shared" si="10"/>
        <v>1216666.0466666666</v>
      </c>
      <c r="I107" s="12">
        <f t="shared" si="13"/>
        <v>13860.933275415526</v>
      </c>
    </row>
    <row r="108" spans="2:9" x14ac:dyDescent="0.2">
      <c r="B108" s="2">
        <f>EOMONTH($B107,IF(Template!$C$8=Validation!$A$2,Validation!$C$2,IF(Template!$C$8=Validation!$A$3,Validation!$C$3,IF(Template!$C$8=Validation!$A$4,Validation!$C$4,IF(Template!$C$8=Validation!$A$5,Validation!$C$5,"NEED TO SELECT PAYMENT FREQUENCY")))))+1</f>
        <v>46692</v>
      </c>
      <c r="C108" s="6">
        <f t="shared" si="11"/>
        <v>1216666.04</v>
      </c>
      <c r="D108" s="6">
        <f t="shared" si="8"/>
        <v>0</v>
      </c>
      <c r="E108" s="6">
        <f t="shared" si="9"/>
        <v>-8333.3333333333339</v>
      </c>
      <c r="F108" s="6">
        <f t="shared" si="12"/>
        <v>5672.9970780164376</v>
      </c>
      <c r="G108" s="26"/>
      <c r="H108" s="6">
        <f t="shared" si="10"/>
        <v>1208332.7066666668</v>
      </c>
      <c r="I108" s="12">
        <f t="shared" si="13"/>
        <v>14006.330411349772</v>
      </c>
    </row>
    <row r="109" spans="2:9" x14ac:dyDescent="0.2">
      <c r="B109" s="2">
        <f>EOMONTH($B108,IF(Template!$C$8=Validation!$A$2,Validation!$C$2,IF(Template!$C$8=Validation!$A$3,Validation!$C$3,IF(Template!$C$8=Validation!$A$4,Validation!$C$4,IF(Template!$C$8=Validation!$A$5,Validation!$C$5,"NEED TO SELECT PAYMENT FREQUENCY")))))+1</f>
        <v>46722</v>
      </c>
      <c r="C109" s="6">
        <f t="shared" si="11"/>
        <v>1208332.7</v>
      </c>
      <c r="D109" s="6">
        <f t="shared" si="8"/>
        <v>0</v>
      </c>
      <c r="E109" s="6">
        <f t="shared" si="9"/>
        <v>-8333.3333333333339</v>
      </c>
      <c r="F109" s="6">
        <f t="shared" si="12"/>
        <v>5452.3944024657521</v>
      </c>
      <c r="G109" s="26"/>
      <c r="H109" s="6">
        <f t="shared" si="10"/>
        <v>1199999.3666666667</v>
      </c>
      <c r="I109" s="12">
        <f t="shared" si="13"/>
        <v>13785.727735799086</v>
      </c>
    </row>
    <row r="110" spans="2:9" x14ac:dyDescent="0.2">
      <c r="B110" s="2">
        <f>EOMONTH($B109,IF(Template!$C$8=Validation!$A$2,Validation!$C$2,IF(Template!$C$8=Validation!$A$3,Validation!$C$3,IF(Template!$C$8=Validation!$A$4,Validation!$C$4,IF(Template!$C$8=Validation!$A$5,Validation!$C$5,"NEED TO SELECT PAYMENT FREQUENCY")))))+1</f>
        <v>46753</v>
      </c>
      <c r="C110" s="6">
        <f t="shared" si="11"/>
        <v>1199999.3600000001</v>
      </c>
      <c r="D110" s="6">
        <f t="shared" si="8"/>
        <v>0</v>
      </c>
      <c r="E110" s="6">
        <f t="shared" si="9"/>
        <v>-8333.3333333333339</v>
      </c>
      <c r="F110" s="6">
        <f t="shared" si="12"/>
        <v>5595.2846870794529</v>
      </c>
      <c r="G110" s="26"/>
      <c r="H110" s="6">
        <f t="shared" si="10"/>
        <v>1191666.0266666668</v>
      </c>
      <c r="I110" s="12">
        <f t="shared" si="13"/>
        <v>13928.618020412787</v>
      </c>
    </row>
    <row r="111" spans="2:9" x14ac:dyDescent="0.2">
      <c r="B111" s="2">
        <f>EOMONTH($B110,IF(Template!$C$8=Validation!$A$2,Validation!$C$2,IF(Template!$C$8=Validation!$A$3,Validation!$C$3,IF(Template!$C$8=Validation!$A$4,Validation!$C$4,IF(Template!$C$8=Validation!$A$5,Validation!$C$5,"NEED TO SELECT PAYMENT FREQUENCY")))))+1</f>
        <v>46784</v>
      </c>
      <c r="C111" s="6">
        <f t="shared" si="11"/>
        <v>1191666.02</v>
      </c>
      <c r="D111" s="6">
        <f t="shared" si="8"/>
        <v>0</v>
      </c>
      <c r="E111" s="6">
        <f t="shared" ref="E111:E174" si="14">-$C$4/$E$6</f>
        <v>-8333.3333333333339</v>
      </c>
      <c r="F111" s="6">
        <f t="shared" ref="F111:F165" si="15">C111*$C$5*YEARFRAC($B110,$B111,3)</f>
        <v>5556.4284916109591</v>
      </c>
      <c r="G111" s="26"/>
      <c r="H111" s="6">
        <f t="shared" ref="H111:H165" si="16">IF((C111+D111+E111+G111)&lt;=0,0,C111+D111+E111+G111)</f>
        <v>1183332.6866666668</v>
      </c>
      <c r="I111" s="12">
        <f t="shared" ref="I111:I165" si="17">IF(C111&gt;0,SUM(ABS(E111),F111),0)</f>
        <v>13889.761824944293</v>
      </c>
    </row>
    <row r="112" spans="2:9" x14ac:dyDescent="0.2">
      <c r="B112" s="2">
        <f>EOMONTH($B111,IF(Template!$C$8=Validation!$A$2,Validation!$C$2,IF(Template!$C$8=Validation!$A$3,Validation!$C$3,IF(Template!$C$8=Validation!$A$4,Validation!$C$4,IF(Template!$C$8=Validation!$A$5,Validation!$C$5,"NEED TO SELECT PAYMENT FREQUENCY")))))+1</f>
        <v>46813</v>
      </c>
      <c r="C112" s="6">
        <f t="shared" si="11"/>
        <v>1183332.68</v>
      </c>
      <c r="D112" s="6">
        <f t="shared" si="8"/>
        <v>0</v>
      </c>
      <c r="E112" s="6">
        <f t="shared" si="14"/>
        <v>-8333.3333333333339</v>
      </c>
      <c r="F112" s="6">
        <f t="shared" si="15"/>
        <v>5161.5998899397264</v>
      </c>
      <c r="G112" s="26"/>
      <c r="H112" s="6">
        <f t="shared" si="16"/>
        <v>1174999.3466666667</v>
      </c>
      <c r="I112" s="12">
        <f t="shared" si="17"/>
        <v>13494.933223273059</v>
      </c>
    </row>
    <row r="113" spans="2:9" x14ac:dyDescent="0.2">
      <c r="B113" s="2">
        <f>EOMONTH($B112,IF(Template!$C$8=Validation!$A$2,Validation!$C$2,IF(Template!$C$8=Validation!$A$3,Validation!$C$3,IF(Template!$C$8=Validation!$A$4,Validation!$C$4,IF(Template!$C$8=Validation!$A$5,Validation!$C$5,"NEED TO SELECT PAYMENT FREQUENCY")))))+1</f>
        <v>46844</v>
      </c>
      <c r="C113" s="6">
        <f t="shared" si="11"/>
        <v>1174999.3400000001</v>
      </c>
      <c r="D113" s="6">
        <f t="shared" si="8"/>
        <v>0</v>
      </c>
      <c r="E113" s="6">
        <f t="shared" si="14"/>
        <v>-8333.3333333333339</v>
      </c>
      <c r="F113" s="6">
        <f t="shared" si="15"/>
        <v>5478.7161006739725</v>
      </c>
      <c r="G113" s="26"/>
      <c r="H113" s="6">
        <f t="shared" si="16"/>
        <v>1166666.0066666668</v>
      </c>
      <c r="I113" s="12">
        <f t="shared" si="17"/>
        <v>13812.049434007306</v>
      </c>
    </row>
    <row r="114" spans="2:9" x14ac:dyDescent="0.2">
      <c r="B114" s="2">
        <f>EOMONTH($B113,IF(Template!$C$8=Validation!$A$2,Validation!$C$2,IF(Template!$C$8=Validation!$A$3,Validation!$C$3,IF(Template!$C$8=Validation!$A$4,Validation!$C$4,IF(Template!$C$8=Validation!$A$5,Validation!$C$5,"NEED TO SELECT PAYMENT FREQUENCY")))))+1</f>
        <v>46874</v>
      </c>
      <c r="C114" s="6">
        <f t="shared" si="11"/>
        <v>1166666</v>
      </c>
      <c r="D114" s="6">
        <f t="shared" si="8"/>
        <v>0</v>
      </c>
      <c r="E114" s="6">
        <f t="shared" si="14"/>
        <v>-8333.3333333333339</v>
      </c>
      <c r="F114" s="6">
        <f t="shared" si="15"/>
        <v>5264.3805534246576</v>
      </c>
      <c r="G114" s="26"/>
      <c r="H114" s="6">
        <f t="shared" si="16"/>
        <v>1158332.6666666667</v>
      </c>
      <c r="I114" s="12">
        <f t="shared" si="17"/>
        <v>13597.713886757992</v>
      </c>
    </row>
    <row r="115" spans="2:9" x14ac:dyDescent="0.2">
      <c r="B115" s="2">
        <f>EOMONTH($B114,IF(Template!$C$8=Validation!$A$2,Validation!$C$2,IF(Template!$C$8=Validation!$A$3,Validation!$C$3,IF(Template!$C$8=Validation!$A$4,Validation!$C$4,IF(Template!$C$8=Validation!$A$5,Validation!$C$5,"NEED TO SELECT PAYMENT FREQUENCY")))))+1</f>
        <v>46905</v>
      </c>
      <c r="C115" s="6">
        <f t="shared" si="11"/>
        <v>1158332.6599999999</v>
      </c>
      <c r="D115" s="6">
        <f t="shared" si="8"/>
        <v>0</v>
      </c>
      <c r="E115" s="6">
        <f t="shared" si="14"/>
        <v>-8333.3333333333339</v>
      </c>
      <c r="F115" s="6">
        <f t="shared" si="15"/>
        <v>5401.0037097369859</v>
      </c>
      <c r="G115" s="26"/>
      <c r="H115" s="6">
        <f t="shared" si="16"/>
        <v>1149999.3266666667</v>
      </c>
      <c r="I115" s="12">
        <f t="shared" si="17"/>
        <v>13734.33704307032</v>
      </c>
    </row>
    <row r="116" spans="2:9" x14ac:dyDescent="0.2">
      <c r="B116" s="2">
        <f>EOMONTH($B115,IF(Template!$C$8=Validation!$A$2,Validation!$C$2,IF(Template!$C$8=Validation!$A$3,Validation!$C$3,IF(Template!$C$8=Validation!$A$4,Validation!$C$4,IF(Template!$C$8=Validation!$A$5,Validation!$C$5,"NEED TO SELECT PAYMENT FREQUENCY")))))+1</f>
        <v>46935</v>
      </c>
      <c r="C116" s="6">
        <f t="shared" si="11"/>
        <v>1149999.32</v>
      </c>
      <c r="D116" s="6">
        <f t="shared" si="8"/>
        <v>0</v>
      </c>
      <c r="E116" s="6">
        <f t="shared" si="14"/>
        <v>-8333.3333333333339</v>
      </c>
      <c r="F116" s="6">
        <f t="shared" si="15"/>
        <v>5189.1750138082189</v>
      </c>
      <c r="G116" s="26"/>
      <c r="H116" s="6">
        <f t="shared" si="16"/>
        <v>1141665.9866666668</v>
      </c>
      <c r="I116" s="12">
        <f t="shared" si="17"/>
        <v>13522.508347141553</v>
      </c>
    </row>
    <row r="117" spans="2:9" x14ac:dyDescent="0.2">
      <c r="B117" s="2">
        <f>EOMONTH($B116,IF(Template!$C$8=Validation!$A$2,Validation!$C$2,IF(Template!$C$8=Validation!$A$3,Validation!$C$3,IF(Template!$C$8=Validation!$A$4,Validation!$C$4,IF(Template!$C$8=Validation!$A$5,Validation!$C$5,"NEED TO SELECT PAYMENT FREQUENCY")))))+1</f>
        <v>46966</v>
      </c>
      <c r="C117" s="6">
        <f t="shared" si="11"/>
        <v>1141665.98</v>
      </c>
      <c r="D117" s="6">
        <f t="shared" si="8"/>
        <v>0</v>
      </c>
      <c r="E117" s="6">
        <f t="shared" si="14"/>
        <v>-8333.3333333333339</v>
      </c>
      <c r="F117" s="6">
        <f t="shared" si="15"/>
        <v>5323.2913187999993</v>
      </c>
      <c r="G117" s="26"/>
      <c r="H117" s="6">
        <f t="shared" si="16"/>
        <v>1133332.6466666667</v>
      </c>
      <c r="I117" s="12">
        <f t="shared" si="17"/>
        <v>13656.624652133334</v>
      </c>
    </row>
    <row r="118" spans="2:9" x14ac:dyDescent="0.2">
      <c r="B118" s="2">
        <f>EOMONTH($B117,IF(Template!$C$8=Validation!$A$2,Validation!$C$2,IF(Template!$C$8=Validation!$A$3,Validation!$C$3,IF(Template!$C$8=Validation!$A$4,Validation!$C$4,IF(Template!$C$8=Validation!$A$5,Validation!$C$5,"NEED TO SELECT PAYMENT FREQUENCY")))))+1</f>
        <v>46997</v>
      </c>
      <c r="C118" s="6">
        <f t="shared" si="11"/>
        <v>1133332.6399999999</v>
      </c>
      <c r="D118" s="6">
        <f t="shared" si="8"/>
        <v>0</v>
      </c>
      <c r="E118" s="6">
        <f t="shared" si="14"/>
        <v>-8333.3333333333339</v>
      </c>
      <c r="F118" s="6">
        <f t="shared" si="15"/>
        <v>5284.4351233315065</v>
      </c>
      <c r="G118" s="26"/>
      <c r="H118" s="6">
        <f t="shared" si="16"/>
        <v>1124999.3066666666</v>
      </c>
      <c r="I118" s="12">
        <f t="shared" si="17"/>
        <v>13617.76845666484</v>
      </c>
    </row>
    <row r="119" spans="2:9" x14ac:dyDescent="0.2">
      <c r="B119" s="2">
        <f>EOMONTH($B118,IF(Template!$C$8=Validation!$A$2,Validation!$C$2,IF(Template!$C$8=Validation!$A$3,Validation!$C$3,IF(Template!$C$8=Validation!$A$4,Validation!$C$4,IF(Template!$C$8=Validation!$A$5,Validation!$C$5,"NEED TO SELECT PAYMENT FREQUENCY")))))+1</f>
        <v>47027</v>
      </c>
      <c r="C119" s="6">
        <f t="shared" si="11"/>
        <v>1124999.3</v>
      </c>
      <c r="D119" s="6">
        <f t="shared" si="8"/>
        <v>0</v>
      </c>
      <c r="E119" s="6">
        <f t="shared" si="14"/>
        <v>-8333.3333333333339</v>
      </c>
      <c r="F119" s="6">
        <f t="shared" si="15"/>
        <v>5076.3667043835612</v>
      </c>
      <c r="G119" s="26"/>
      <c r="H119" s="6">
        <f t="shared" si="16"/>
        <v>1116665.9666666668</v>
      </c>
      <c r="I119" s="12">
        <f t="shared" si="17"/>
        <v>13409.700037716895</v>
      </c>
    </row>
    <row r="120" spans="2:9" x14ac:dyDescent="0.2">
      <c r="B120" s="2">
        <f>EOMONTH($B119,IF(Template!$C$8=Validation!$A$2,Validation!$C$2,IF(Template!$C$8=Validation!$A$3,Validation!$C$3,IF(Template!$C$8=Validation!$A$4,Validation!$C$4,IF(Template!$C$8=Validation!$A$5,Validation!$C$5,"NEED TO SELECT PAYMENT FREQUENCY")))))+1</f>
        <v>47058</v>
      </c>
      <c r="C120" s="6">
        <f t="shared" si="11"/>
        <v>1116665.96</v>
      </c>
      <c r="D120" s="6">
        <f t="shared" si="8"/>
        <v>0</v>
      </c>
      <c r="E120" s="6">
        <f t="shared" si="14"/>
        <v>-8333.3333333333339</v>
      </c>
      <c r="F120" s="6">
        <f t="shared" si="15"/>
        <v>5206.7227323945199</v>
      </c>
      <c r="G120" s="26"/>
      <c r="H120" s="6">
        <f t="shared" si="16"/>
        <v>1108332.6266666667</v>
      </c>
      <c r="I120" s="12">
        <f t="shared" si="17"/>
        <v>13540.056065727855</v>
      </c>
    </row>
    <row r="121" spans="2:9" x14ac:dyDescent="0.2">
      <c r="B121" s="2">
        <f>EOMONTH($B120,IF(Template!$C$8=Validation!$A$2,Validation!$C$2,IF(Template!$C$8=Validation!$A$3,Validation!$C$3,IF(Template!$C$8=Validation!$A$4,Validation!$C$4,IF(Template!$C$8=Validation!$A$5,Validation!$C$5,"NEED TO SELECT PAYMENT FREQUENCY")))))+1</f>
        <v>47088</v>
      </c>
      <c r="C121" s="6">
        <f t="shared" si="11"/>
        <v>1108332.6200000001</v>
      </c>
      <c r="D121" s="6">
        <f t="shared" si="8"/>
        <v>0</v>
      </c>
      <c r="E121" s="6">
        <f t="shared" si="14"/>
        <v>-8333.3333333333339</v>
      </c>
      <c r="F121" s="6">
        <f t="shared" si="15"/>
        <v>5001.1611647671234</v>
      </c>
      <c r="G121" s="26"/>
      <c r="H121" s="6">
        <f t="shared" si="16"/>
        <v>1099999.2866666669</v>
      </c>
      <c r="I121" s="12">
        <f t="shared" si="17"/>
        <v>13334.494498100457</v>
      </c>
    </row>
    <row r="122" spans="2:9" x14ac:dyDescent="0.2">
      <c r="B122" s="2">
        <f>EOMONTH($B121,IF(Template!$C$8=Validation!$A$2,Validation!$C$2,IF(Template!$C$8=Validation!$A$3,Validation!$C$3,IF(Template!$C$8=Validation!$A$4,Validation!$C$4,IF(Template!$C$8=Validation!$A$5,Validation!$C$5,"NEED TO SELECT PAYMENT FREQUENCY")))))+1</f>
        <v>47119</v>
      </c>
      <c r="C122" s="6">
        <f t="shared" si="11"/>
        <v>1099999.28</v>
      </c>
      <c r="D122" s="6">
        <f t="shared" si="8"/>
        <v>0</v>
      </c>
      <c r="E122" s="6">
        <f t="shared" si="14"/>
        <v>-8333.3333333333339</v>
      </c>
      <c r="F122" s="6">
        <f t="shared" si="15"/>
        <v>5129.0103414575342</v>
      </c>
      <c r="G122" s="26"/>
      <c r="H122" s="6">
        <f t="shared" si="16"/>
        <v>1091665.9466666668</v>
      </c>
      <c r="I122" s="12">
        <f t="shared" si="17"/>
        <v>13462.343674790867</v>
      </c>
    </row>
    <row r="123" spans="2:9" x14ac:dyDescent="0.2">
      <c r="B123" s="2">
        <f>EOMONTH($B122,IF(Template!$C$8=Validation!$A$2,Validation!$C$2,IF(Template!$C$8=Validation!$A$3,Validation!$C$3,IF(Template!$C$8=Validation!$A$4,Validation!$C$4,IF(Template!$C$8=Validation!$A$5,Validation!$C$5,"NEED TO SELECT PAYMENT FREQUENCY")))))+1</f>
        <v>47150</v>
      </c>
      <c r="C123" s="6">
        <f t="shared" si="11"/>
        <v>1091665.94</v>
      </c>
      <c r="D123" s="6">
        <f t="shared" si="8"/>
        <v>0</v>
      </c>
      <c r="E123" s="6">
        <f t="shared" si="14"/>
        <v>-8333.3333333333339</v>
      </c>
      <c r="F123" s="6">
        <f t="shared" si="15"/>
        <v>5090.1541459890404</v>
      </c>
      <c r="G123" s="26"/>
      <c r="H123" s="6">
        <f t="shared" si="16"/>
        <v>1083332.6066666667</v>
      </c>
      <c r="I123" s="12">
        <f t="shared" si="17"/>
        <v>13423.487479322375</v>
      </c>
    </row>
    <row r="124" spans="2:9" x14ac:dyDescent="0.2">
      <c r="B124" s="2">
        <f>EOMONTH($B123,IF(Template!$C$8=Validation!$A$2,Validation!$C$2,IF(Template!$C$8=Validation!$A$3,Validation!$C$3,IF(Template!$C$8=Validation!$A$4,Validation!$C$4,IF(Template!$C$8=Validation!$A$5,Validation!$C$5,"NEED TO SELECT PAYMENT FREQUENCY")))))+1</f>
        <v>47178</v>
      </c>
      <c r="C124" s="6">
        <f t="shared" si="11"/>
        <v>1083332.6000000001</v>
      </c>
      <c r="D124" s="6">
        <f t="shared" si="8"/>
        <v>0</v>
      </c>
      <c r="E124" s="6">
        <f t="shared" si="14"/>
        <v>-8333.3333333333339</v>
      </c>
      <c r="F124" s="6">
        <f t="shared" si="15"/>
        <v>4562.4626649863021</v>
      </c>
      <c r="G124" s="26"/>
      <c r="H124" s="6">
        <f t="shared" si="16"/>
        <v>1074999.2666666668</v>
      </c>
      <c r="I124" s="12">
        <f t="shared" si="17"/>
        <v>12895.795998319636</v>
      </c>
    </row>
    <row r="125" spans="2:9" x14ac:dyDescent="0.2">
      <c r="B125" s="2">
        <f>EOMONTH($B124,IF(Template!$C$8=Validation!$A$2,Validation!$C$2,IF(Template!$C$8=Validation!$A$3,Validation!$C$3,IF(Template!$C$8=Validation!$A$4,Validation!$C$4,IF(Template!$C$8=Validation!$A$5,Validation!$C$5,"NEED TO SELECT PAYMENT FREQUENCY")))))+1</f>
        <v>47209</v>
      </c>
      <c r="C125" s="6">
        <f t="shared" si="11"/>
        <v>1074999.26</v>
      </c>
      <c r="D125" s="6">
        <f t="shared" si="8"/>
        <v>0</v>
      </c>
      <c r="E125" s="6">
        <f t="shared" si="14"/>
        <v>-8333.3333333333339</v>
      </c>
      <c r="F125" s="6">
        <f t="shared" si="15"/>
        <v>5012.4417550520548</v>
      </c>
      <c r="G125" s="26"/>
      <c r="H125" s="6">
        <f t="shared" si="16"/>
        <v>1066665.9266666668</v>
      </c>
      <c r="I125" s="12">
        <f t="shared" si="17"/>
        <v>13345.775088385388</v>
      </c>
    </row>
    <row r="126" spans="2:9" x14ac:dyDescent="0.2">
      <c r="B126" s="2">
        <f>EOMONTH($B125,IF(Template!$C$8=Validation!$A$2,Validation!$C$2,IF(Template!$C$8=Validation!$A$3,Validation!$C$3,IF(Template!$C$8=Validation!$A$4,Validation!$C$4,IF(Template!$C$8=Validation!$A$5,Validation!$C$5,"NEED TO SELECT PAYMENT FREQUENCY")))))+1</f>
        <v>47239</v>
      </c>
      <c r="C126" s="6">
        <f t="shared" si="11"/>
        <v>1066665.92</v>
      </c>
      <c r="D126" s="6">
        <f t="shared" si="8"/>
        <v>0</v>
      </c>
      <c r="E126" s="6">
        <f t="shared" si="14"/>
        <v>-8333.3333333333339</v>
      </c>
      <c r="F126" s="6">
        <f t="shared" si="15"/>
        <v>4813.1473157260261</v>
      </c>
      <c r="G126" s="26"/>
      <c r="H126" s="6">
        <f t="shared" si="16"/>
        <v>1058332.5866666667</v>
      </c>
      <c r="I126" s="12">
        <f t="shared" si="17"/>
        <v>13146.48064905936</v>
      </c>
    </row>
    <row r="127" spans="2:9" x14ac:dyDescent="0.2">
      <c r="B127" s="2">
        <f>EOMONTH($B126,IF(Template!$C$8=Validation!$A$2,Validation!$C$2,IF(Template!$C$8=Validation!$A$3,Validation!$C$3,IF(Template!$C$8=Validation!$A$4,Validation!$C$4,IF(Template!$C$8=Validation!$A$5,Validation!$C$5,"NEED TO SELECT PAYMENT FREQUENCY")))))+1</f>
        <v>47270</v>
      </c>
      <c r="C127" s="6">
        <f t="shared" si="11"/>
        <v>1058332.58</v>
      </c>
      <c r="D127" s="6">
        <f t="shared" si="8"/>
        <v>0</v>
      </c>
      <c r="E127" s="6">
        <f t="shared" si="14"/>
        <v>-8333.3333333333339</v>
      </c>
      <c r="F127" s="6">
        <f t="shared" si="15"/>
        <v>4934.7293641150682</v>
      </c>
      <c r="G127" s="26"/>
      <c r="H127" s="6">
        <f t="shared" si="16"/>
        <v>1049999.2466666668</v>
      </c>
      <c r="I127" s="12">
        <f t="shared" si="17"/>
        <v>13268.062697448402</v>
      </c>
    </row>
    <row r="128" spans="2:9" x14ac:dyDescent="0.2">
      <c r="B128" s="2">
        <f>EOMONTH($B127,IF(Template!$C$8=Validation!$A$2,Validation!$C$2,IF(Template!$C$8=Validation!$A$3,Validation!$C$3,IF(Template!$C$8=Validation!$A$4,Validation!$C$4,IF(Template!$C$8=Validation!$A$5,Validation!$C$5,"NEED TO SELECT PAYMENT FREQUENCY")))))+1</f>
        <v>47300</v>
      </c>
      <c r="C128" s="6">
        <f t="shared" si="11"/>
        <v>1049999.24</v>
      </c>
      <c r="D128" s="6">
        <f t="shared" si="8"/>
        <v>0</v>
      </c>
      <c r="E128" s="6">
        <f t="shared" si="14"/>
        <v>-8333.3333333333339</v>
      </c>
      <c r="F128" s="6">
        <f t="shared" si="15"/>
        <v>4737.9417761095883</v>
      </c>
      <c r="G128" s="26"/>
      <c r="H128" s="6">
        <f t="shared" si="16"/>
        <v>1041665.9066666666</v>
      </c>
      <c r="I128" s="12">
        <f t="shared" si="17"/>
        <v>13071.275109442922</v>
      </c>
    </row>
    <row r="129" spans="2:9" x14ac:dyDescent="0.2">
      <c r="B129" s="2">
        <f>EOMONTH($B128,IF(Template!$C$8=Validation!$A$2,Validation!$C$2,IF(Template!$C$8=Validation!$A$3,Validation!$C$3,IF(Template!$C$8=Validation!$A$4,Validation!$C$4,IF(Template!$C$8=Validation!$A$5,Validation!$C$5,"NEED TO SELECT PAYMENT FREQUENCY")))))+1</f>
        <v>47331</v>
      </c>
      <c r="C129" s="6">
        <f t="shared" si="11"/>
        <v>1041665.9</v>
      </c>
      <c r="D129" s="6">
        <f t="shared" si="8"/>
        <v>0</v>
      </c>
      <c r="E129" s="6">
        <f t="shared" si="14"/>
        <v>-8333.3333333333339</v>
      </c>
      <c r="F129" s="6">
        <f t="shared" si="15"/>
        <v>4857.0169731780816</v>
      </c>
      <c r="G129" s="26"/>
      <c r="H129" s="6">
        <f t="shared" si="16"/>
        <v>1033332.5666666667</v>
      </c>
      <c r="I129" s="12">
        <f t="shared" si="17"/>
        <v>13190.350306511416</v>
      </c>
    </row>
    <row r="130" spans="2:9" x14ac:dyDescent="0.2">
      <c r="B130" s="2">
        <f>EOMONTH($B129,IF(Template!$C$8=Validation!$A$2,Validation!$C$2,IF(Template!$C$8=Validation!$A$3,Validation!$C$3,IF(Template!$C$8=Validation!$A$4,Validation!$C$4,IF(Template!$C$8=Validation!$A$5,Validation!$C$5,"NEED TO SELECT PAYMENT FREQUENCY")))))+1</f>
        <v>47362</v>
      </c>
      <c r="C130" s="6">
        <f t="shared" si="11"/>
        <v>1033332.56</v>
      </c>
      <c r="D130" s="6">
        <f t="shared" si="8"/>
        <v>0</v>
      </c>
      <c r="E130" s="6">
        <f t="shared" si="14"/>
        <v>-8333.3333333333339</v>
      </c>
      <c r="F130" s="6">
        <f t="shared" si="15"/>
        <v>4818.1607777095887</v>
      </c>
      <c r="G130" s="26"/>
      <c r="H130" s="6">
        <f t="shared" si="16"/>
        <v>1024999.2266666667</v>
      </c>
      <c r="I130" s="12">
        <f t="shared" si="17"/>
        <v>13151.494111042923</v>
      </c>
    </row>
    <row r="131" spans="2:9" x14ac:dyDescent="0.2">
      <c r="B131" s="2">
        <f>EOMONTH($B130,IF(Template!$C$8=Validation!$A$2,Validation!$C$2,IF(Template!$C$8=Validation!$A$3,Validation!$C$3,IF(Template!$C$8=Validation!$A$4,Validation!$C$4,IF(Template!$C$8=Validation!$A$5,Validation!$C$5,"NEED TO SELECT PAYMENT FREQUENCY")))))+1</f>
        <v>47392</v>
      </c>
      <c r="C131" s="6">
        <f t="shared" si="11"/>
        <v>1024999.22</v>
      </c>
      <c r="D131" s="6">
        <f t="shared" si="8"/>
        <v>0</v>
      </c>
      <c r="E131" s="6">
        <f t="shared" si="14"/>
        <v>-8333.3333333333339</v>
      </c>
      <c r="F131" s="6">
        <f t="shared" si="15"/>
        <v>4625.1334666849307</v>
      </c>
      <c r="G131" s="26"/>
      <c r="H131" s="6">
        <f t="shared" si="16"/>
        <v>1016665.8866666666</v>
      </c>
      <c r="I131" s="12">
        <f t="shared" si="17"/>
        <v>12958.466800018265</v>
      </c>
    </row>
    <row r="132" spans="2:9" x14ac:dyDescent="0.2">
      <c r="B132" s="2">
        <f>EOMONTH($B131,IF(Template!$C$8=Validation!$A$2,Validation!$C$2,IF(Template!$C$8=Validation!$A$3,Validation!$C$3,IF(Template!$C$8=Validation!$A$4,Validation!$C$4,IF(Template!$C$8=Validation!$A$5,Validation!$C$5,"NEED TO SELECT PAYMENT FREQUENCY")))))+1</f>
        <v>47423</v>
      </c>
      <c r="C132" s="6">
        <f t="shared" si="11"/>
        <v>1016665.88</v>
      </c>
      <c r="D132" s="6">
        <f t="shared" si="8"/>
        <v>0</v>
      </c>
      <c r="E132" s="6">
        <f t="shared" si="14"/>
        <v>-8333.3333333333339</v>
      </c>
      <c r="F132" s="6">
        <f t="shared" si="15"/>
        <v>4740.4483867726021</v>
      </c>
      <c r="G132" s="26"/>
      <c r="H132" s="6">
        <f t="shared" si="16"/>
        <v>1008332.5466666666</v>
      </c>
      <c r="I132" s="12">
        <f t="shared" si="17"/>
        <v>13073.781720105937</v>
      </c>
    </row>
    <row r="133" spans="2:9" x14ac:dyDescent="0.2">
      <c r="B133" s="2">
        <f>EOMONTH($B132,IF(Template!$C$8=Validation!$A$2,Validation!$C$2,IF(Template!$C$8=Validation!$A$3,Validation!$C$3,IF(Template!$C$8=Validation!$A$4,Validation!$C$4,IF(Template!$C$8=Validation!$A$5,Validation!$C$5,"NEED TO SELECT PAYMENT FREQUENCY")))))+1</f>
        <v>47453</v>
      </c>
      <c r="C133" s="6">
        <f t="shared" si="11"/>
        <v>1008332.54</v>
      </c>
      <c r="D133" s="6">
        <f t="shared" si="8"/>
        <v>0</v>
      </c>
      <c r="E133" s="6">
        <f t="shared" si="14"/>
        <v>-8333.3333333333339</v>
      </c>
      <c r="F133" s="6">
        <f t="shared" si="15"/>
        <v>4549.9279270684929</v>
      </c>
      <c r="G133" s="26"/>
      <c r="H133" s="6">
        <f t="shared" si="16"/>
        <v>999999.20666666667</v>
      </c>
      <c r="I133" s="12">
        <f t="shared" si="17"/>
        <v>12883.261260401827</v>
      </c>
    </row>
    <row r="134" spans="2:9" x14ac:dyDescent="0.2">
      <c r="B134" s="2">
        <f>EOMONTH($B133,IF(Template!$C$8=Validation!$A$2,Validation!$C$2,IF(Template!$C$8=Validation!$A$3,Validation!$C$3,IF(Template!$C$8=Validation!$A$4,Validation!$C$4,IF(Template!$C$8=Validation!$A$5,Validation!$C$5,"NEED TO SELECT PAYMENT FREQUENCY")))))+1</f>
        <v>47484</v>
      </c>
      <c r="C134" s="6">
        <f t="shared" si="11"/>
        <v>999999.2</v>
      </c>
      <c r="D134" s="6">
        <f t="shared" si="8"/>
        <v>0</v>
      </c>
      <c r="E134" s="6">
        <f t="shared" si="14"/>
        <v>-8333.3333333333339</v>
      </c>
      <c r="F134" s="6">
        <f t="shared" si="15"/>
        <v>4662.7359958356164</v>
      </c>
      <c r="G134" s="26"/>
      <c r="H134" s="6">
        <f t="shared" si="16"/>
        <v>991665.86666666658</v>
      </c>
      <c r="I134" s="12">
        <f t="shared" si="17"/>
        <v>12996.069329168949</v>
      </c>
    </row>
    <row r="135" spans="2:9" x14ac:dyDescent="0.2">
      <c r="B135" s="2">
        <f>EOMONTH($B134,IF(Template!$C$8=Validation!$A$2,Validation!$C$2,IF(Template!$C$8=Validation!$A$3,Validation!$C$3,IF(Template!$C$8=Validation!$A$4,Validation!$C$4,IF(Template!$C$8=Validation!$A$5,Validation!$C$5,"NEED TO SELECT PAYMENT FREQUENCY")))))+1</f>
        <v>47515</v>
      </c>
      <c r="C135" s="6">
        <f t="shared" si="11"/>
        <v>991665.86</v>
      </c>
      <c r="D135" s="6">
        <f t="shared" si="8"/>
        <v>0</v>
      </c>
      <c r="E135" s="6">
        <f t="shared" si="14"/>
        <v>-8333.3333333333339</v>
      </c>
      <c r="F135" s="6">
        <f t="shared" si="15"/>
        <v>4623.8798003671227</v>
      </c>
      <c r="G135" s="26"/>
      <c r="H135" s="6">
        <f t="shared" si="16"/>
        <v>983332.52666666661</v>
      </c>
      <c r="I135" s="12">
        <f t="shared" si="17"/>
        <v>12957.213133700458</v>
      </c>
    </row>
    <row r="136" spans="2:9" x14ac:dyDescent="0.2">
      <c r="B136" s="2">
        <f>EOMONTH($B135,IF(Template!$C$8=Validation!$A$2,Validation!$C$2,IF(Template!$C$8=Validation!$A$3,Validation!$C$3,IF(Template!$C$8=Validation!$A$4,Validation!$C$4,IF(Template!$C$8=Validation!$A$5,Validation!$C$5,"NEED TO SELECT PAYMENT FREQUENCY")))))+1</f>
        <v>47543</v>
      </c>
      <c r="C136" s="6">
        <f t="shared" si="11"/>
        <v>983332.52</v>
      </c>
      <c r="D136" s="6">
        <f t="shared" si="8"/>
        <v>0</v>
      </c>
      <c r="E136" s="6">
        <f t="shared" si="14"/>
        <v>-8333.3333333333339</v>
      </c>
      <c r="F136" s="6">
        <f t="shared" si="15"/>
        <v>4141.3116431342469</v>
      </c>
      <c r="G136" s="26"/>
      <c r="H136" s="6">
        <f t="shared" si="16"/>
        <v>974999.18666666665</v>
      </c>
      <c r="I136" s="12">
        <f t="shared" si="17"/>
        <v>12474.644976467582</v>
      </c>
    </row>
    <row r="137" spans="2:9" x14ac:dyDescent="0.2">
      <c r="B137" s="2">
        <f>EOMONTH($B136,IF(Template!$C$8=Validation!$A$2,Validation!$C$2,IF(Template!$C$8=Validation!$A$3,Validation!$C$3,IF(Template!$C$8=Validation!$A$4,Validation!$C$4,IF(Template!$C$8=Validation!$A$5,Validation!$C$5,"NEED TO SELECT PAYMENT FREQUENCY")))))+1</f>
        <v>47574</v>
      </c>
      <c r="C137" s="6">
        <f t="shared" si="11"/>
        <v>974999.18</v>
      </c>
      <c r="D137" s="6">
        <f t="shared" si="8"/>
        <v>0</v>
      </c>
      <c r="E137" s="6">
        <f t="shared" si="14"/>
        <v>-8333.3333333333339</v>
      </c>
      <c r="F137" s="6">
        <f t="shared" si="15"/>
        <v>4546.167409430137</v>
      </c>
      <c r="G137" s="26"/>
      <c r="H137" s="6">
        <f t="shared" si="16"/>
        <v>966665.84666666668</v>
      </c>
      <c r="I137" s="12">
        <f t="shared" si="17"/>
        <v>12879.50074276347</v>
      </c>
    </row>
    <row r="138" spans="2:9" x14ac:dyDescent="0.2">
      <c r="B138" s="2">
        <f>EOMONTH($B137,IF(Template!$C$8=Validation!$A$2,Validation!$C$2,IF(Template!$C$8=Validation!$A$3,Validation!$C$3,IF(Template!$C$8=Validation!$A$4,Validation!$C$4,IF(Template!$C$8=Validation!$A$5,Validation!$C$5,"NEED TO SELECT PAYMENT FREQUENCY")))))+1</f>
        <v>47604</v>
      </c>
      <c r="C138" s="6">
        <f t="shared" si="11"/>
        <v>966665.84</v>
      </c>
      <c r="D138" s="6">
        <f t="shared" si="8"/>
        <v>0</v>
      </c>
      <c r="E138" s="6">
        <f t="shared" si="14"/>
        <v>-8333.3333333333339</v>
      </c>
      <c r="F138" s="6">
        <f t="shared" si="15"/>
        <v>4361.9140780273965</v>
      </c>
      <c r="G138" s="26"/>
      <c r="H138" s="6">
        <f t="shared" si="16"/>
        <v>958332.5066666666</v>
      </c>
      <c r="I138" s="12">
        <f t="shared" si="17"/>
        <v>12695.247411360731</v>
      </c>
    </row>
    <row r="139" spans="2:9" x14ac:dyDescent="0.2">
      <c r="B139" s="2">
        <f>EOMONTH($B138,IF(Template!$C$8=Validation!$A$2,Validation!$C$2,IF(Template!$C$8=Validation!$A$3,Validation!$C$3,IF(Template!$C$8=Validation!$A$4,Validation!$C$4,IF(Template!$C$8=Validation!$A$5,Validation!$C$5,"NEED TO SELECT PAYMENT FREQUENCY")))))+1</f>
        <v>47635</v>
      </c>
      <c r="C139" s="6">
        <f t="shared" si="11"/>
        <v>958332.5</v>
      </c>
      <c r="D139" s="6">
        <f t="shared" ref="D139:D202" si="18">IF($B139=$C$6,$C$4,0)</f>
        <v>0</v>
      </c>
      <c r="E139" s="6">
        <f t="shared" si="14"/>
        <v>-8333.3333333333339</v>
      </c>
      <c r="F139" s="6">
        <f t="shared" si="15"/>
        <v>4468.4550184931504</v>
      </c>
      <c r="G139" s="26"/>
      <c r="H139" s="6">
        <f t="shared" si="16"/>
        <v>949999.16666666663</v>
      </c>
      <c r="I139" s="12">
        <f t="shared" si="17"/>
        <v>12801.788351826484</v>
      </c>
    </row>
    <row r="140" spans="2:9" x14ac:dyDescent="0.2">
      <c r="B140" s="2">
        <f>EOMONTH($B139,IF(Template!$C$8=Validation!$A$2,Validation!$C$2,IF(Template!$C$8=Validation!$A$3,Validation!$C$3,IF(Template!$C$8=Validation!$A$4,Validation!$C$4,IF(Template!$C$8=Validation!$A$5,Validation!$C$5,"NEED TO SELECT PAYMENT FREQUENCY")))))+1</f>
        <v>47665</v>
      </c>
      <c r="C140" s="6">
        <f t="shared" si="11"/>
        <v>949999.16</v>
      </c>
      <c r="D140" s="6">
        <f t="shared" si="18"/>
        <v>0</v>
      </c>
      <c r="E140" s="6">
        <f t="shared" si="14"/>
        <v>-8333.3333333333339</v>
      </c>
      <c r="F140" s="6">
        <f t="shared" si="15"/>
        <v>4286.7085384109587</v>
      </c>
      <c r="G140" s="26"/>
      <c r="H140" s="6">
        <f t="shared" si="16"/>
        <v>941665.82666666666</v>
      </c>
      <c r="I140" s="12">
        <f t="shared" si="17"/>
        <v>12620.041871744292</v>
      </c>
    </row>
    <row r="141" spans="2:9" x14ac:dyDescent="0.2">
      <c r="B141" s="2">
        <f>EOMONTH($B140,IF(Template!$C$8=Validation!$A$2,Validation!$C$2,IF(Template!$C$8=Validation!$A$3,Validation!$C$3,IF(Template!$C$8=Validation!$A$4,Validation!$C$4,IF(Template!$C$8=Validation!$A$5,Validation!$C$5,"NEED TO SELECT PAYMENT FREQUENCY")))))+1</f>
        <v>47696</v>
      </c>
      <c r="C141" s="6">
        <f t="shared" si="11"/>
        <v>941665.82</v>
      </c>
      <c r="D141" s="6">
        <f t="shared" si="18"/>
        <v>0</v>
      </c>
      <c r="E141" s="6">
        <f t="shared" si="14"/>
        <v>-8333.3333333333339</v>
      </c>
      <c r="F141" s="6">
        <f t="shared" si="15"/>
        <v>4390.7426275561638</v>
      </c>
      <c r="G141" s="26"/>
      <c r="H141" s="6">
        <f t="shared" si="16"/>
        <v>933332.48666666658</v>
      </c>
      <c r="I141" s="12">
        <f t="shared" si="17"/>
        <v>12724.075960889499</v>
      </c>
    </row>
    <row r="142" spans="2:9" x14ac:dyDescent="0.2">
      <c r="B142" s="2">
        <f>EOMONTH($B141,IF(Template!$C$8=Validation!$A$2,Validation!$C$2,IF(Template!$C$8=Validation!$A$3,Validation!$C$3,IF(Template!$C$8=Validation!$A$4,Validation!$C$4,IF(Template!$C$8=Validation!$A$5,Validation!$C$5,"NEED TO SELECT PAYMENT FREQUENCY")))))+1</f>
        <v>47727</v>
      </c>
      <c r="C142" s="6">
        <f t="shared" si="11"/>
        <v>933332.47999999998</v>
      </c>
      <c r="D142" s="6">
        <f t="shared" si="18"/>
        <v>0</v>
      </c>
      <c r="E142" s="6">
        <f t="shared" si="14"/>
        <v>-8333.3333333333339</v>
      </c>
      <c r="F142" s="6">
        <f t="shared" si="15"/>
        <v>4351.886432087671</v>
      </c>
      <c r="G142" s="26"/>
      <c r="H142" s="6">
        <f t="shared" si="16"/>
        <v>924999.14666666661</v>
      </c>
      <c r="I142" s="12">
        <f t="shared" si="17"/>
        <v>12685.219765421005</v>
      </c>
    </row>
    <row r="143" spans="2:9" x14ac:dyDescent="0.2">
      <c r="B143" s="2">
        <f>EOMONTH($B142,IF(Template!$C$8=Validation!$A$2,Validation!$C$2,IF(Template!$C$8=Validation!$A$3,Validation!$C$3,IF(Template!$C$8=Validation!$A$4,Validation!$C$4,IF(Template!$C$8=Validation!$A$5,Validation!$C$5,"NEED TO SELECT PAYMENT FREQUENCY")))))+1</f>
        <v>47757</v>
      </c>
      <c r="C143" s="6">
        <f t="shared" ref="C143:C206" si="19">ROUNDDOWN(H142,2)</f>
        <v>924999.14</v>
      </c>
      <c r="D143" s="6">
        <f t="shared" si="18"/>
        <v>0</v>
      </c>
      <c r="E143" s="6">
        <f t="shared" si="14"/>
        <v>-8333.3333333333339</v>
      </c>
      <c r="F143" s="6">
        <f t="shared" si="15"/>
        <v>4173.900228986301</v>
      </c>
      <c r="G143" s="26"/>
      <c r="H143" s="6">
        <f t="shared" si="16"/>
        <v>916665.80666666664</v>
      </c>
      <c r="I143" s="12">
        <f t="shared" si="17"/>
        <v>12507.233562319634</v>
      </c>
    </row>
    <row r="144" spans="2:9" x14ac:dyDescent="0.2">
      <c r="B144" s="2">
        <f>EOMONTH($B143,IF(Template!$C$8=Validation!$A$2,Validation!$C$2,IF(Template!$C$8=Validation!$A$3,Validation!$C$3,IF(Template!$C$8=Validation!$A$4,Validation!$C$4,IF(Template!$C$8=Validation!$A$5,Validation!$C$5,"NEED TO SELECT PAYMENT FREQUENCY")))))+1</f>
        <v>47788</v>
      </c>
      <c r="C144" s="6">
        <f t="shared" si="19"/>
        <v>916665.8</v>
      </c>
      <c r="D144" s="6">
        <f t="shared" si="18"/>
        <v>0</v>
      </c>
      <c r="E144" s="6">
        <f t="shared" si="14"/>
        <v>-8333.3333333333339</v>
      </c>
      <c r="F144" s="6">
        <f t="shared" si="15"/>
        <v>4274.1740411506853</v>
      </c>
      <c r="G144" s="26"/>
      <c r="H144" s="6">
        <f t="shared" si="16"/>
        <v>908332.46666666667</v>
      </c>
      <c r="I144" s="12">
        <f t="shared" si="17"/>
        <v>12607.507374484019</v>
      </c>
    </row>
    <row r="145" spans="2:9" x14ac:dyDescent="0.2">
      <c r="B145" s="2">
        <f>EOMONTH($B144,IF(Template!$C$8=Validation!$A$2,Validation!$C$2,IF(Template!$C$8=Validation!$A$3,Validation!$C$3,IF(Template!$C$8=Validation!$A$4,Validation!$C$4,IF(Template!$C$8=Validation!$A$5,Validation!$C$5,"NEED TO SELECT PAYMENT FREQUENCY")))))+1</f>
        <v>47818</v>
      </c>
      <c r="C145" s="6">
        <f t="shared" si="19"/>
        <v>908332.46</v>
      </c>
      <c r="D145" s="6">
        <f t="shared" si="18"/>
        <v>0</v>
      </c>
      <c r="E145" s="6">
        <f t="shared" si="14"/>
        <v>-8333.3333333333339</v>
      </c>
      <c r="F145" s="6">
        <f t="shared" si="15"/>
        <v>4098.6946893698623</v>
      </c>
      <c r="G145" s="26"/>
      <c r="H145" s="6">
        <f t="shared" si="16"/>
        <v>899999.12666666659</v>
      </c>
      <c r="I145" s="12">
        <f t="shared" si="17"/>
        <v>12432.028022703196</v>
      </c>
    </row>
    <row r="146" spans="2:9" x14ac:dyDescent="0.2">
      <c r="B146" s="2">
        <f>EOMONTH($B145,IF(Template!$C$8=Validation!$A$2,Validation!$C$2,IF(Template!$C$8=Validation!$A$3,Validation!$C$3,IF(Template!$C$8=Validation!$A$4,Validation!$C$4,IF(Template!$C$8=Validation!$A$5,Validation!$C$5,"NEED TO SELECT PAYMENT FREQUENCY")))))+1</f>
        <v>47849</v>
      </c>
      <c r="C146" s="6">
        <f t="shared" si="19"/>
        <v>899999.12</v>
      </c>
      <c r="D146" s="6">
        <f t="shared" si="18"/>
        <v>0</v>
      </c>
      <c r="E146" s="6">
        <f t="shared" si="14"/>
        <v>-8333.3333333333339</v>
      </c>
      <c r="F146" s="6">
        <f t="shared" si="15"/>
        <v>4196.4616502136987</v>
      </c>
      <c r="G146" s="26"/>
      <c r="H146" s="6">
        <f t="shared" si="16"/>
        <v>891665.78666666662</v>
      </c>
      <c r="I146" s="12">
        <f t="shared" si="17"/>
        <v>12529.794983547032</v>
      </c>
    </row>
    <row r="147" spans="2:9" x14ac:dyDescent="0.2">
      <c r="B147" s="2">
        <f>EOMONTH($B146,IF(Template!$C$8=Validation!$A$2,Validation!$C$2,IF(Template!$C$8=Validation!$A$3,Validation!$C$3,IF(Template!$C$8=Validation!$A$4,Validation!$C$4,IF(Template!$C$8=Validation!$A$5,Validation!$C$5,"NEED TO SELECT PAYMENT FREQUENCY")))))+1</f>
        <v>47880</v>
      </c>
      <c r="C147" s="6">
        <f t="shared" si="19"/>
        <v>891665.78</v>
      </c>
      <c r="D147" s="6">
        <f t="shared" si="18"/>
        <v>0</v>
      </c>
      <c r="E147" s="6">
        <f t="shared" si="14"/>
        <v>-8333.3333333333339</v>
      </c>
      <c r="F147" s="6">
        <f t="shared" si="15"/>
        <v>4157.6054547452059</v>
      </c>
      <c r="G147" s="26"/>
      <c r="H147" s="6">
        <f t="shared" si="16"/>
        <v>883332.44666666666</v>
      </c>
      <c r="I147" s="12">
        <f t="shared" si="17"/>
        <v>12490.93878807854</v>
      </c>
    </row>
    <row r="148" spans="2:9" x14ac:dyDescent="0.2">
      <c r="B148" s="2">
        <f>EOMONTH($B147,IF(Template!$C$8=Validation!$A$2,Validation!$C$2,IF(Template!$C$8=Validation!$A$3,Validation!$C$3,IF(Template!$C$8=Validation!$A$4,Validation!$C$4,IF(Template!$C$8=Validation!$A$5,Validation!$C$5,"NEED TO SELECT PAYMENT FREQUENCY")))))+1</f>
        <v>47908</v>
      </c>
      <c r="C148" s="6">
        <f t="shared" si="19"/>
        <v>883332.44</v>
      </c>
      <c r="D148" s="6">
        <f t="shared" si="18"/>
        <v>0</v>
      </c>
      <c r="E148" s="6">
        <f t="shared" si="14"/>
        <v>-8333.3333333333339</v>
      </c>
      <c r="F148" s="6">
        <f t="shared" si="15"/>
        <v>3720.1606212821916</v>
      </c>
      <c r="G148" s="26"/>
      <c r="H148" s="6">
        <f t="shared" si="16"/>
        <v>874999.10666666657</v>
      </c>
      <c r="I148" s="12">
        <f t="shared" si="17"/>
        <v>12053.493954615526</v>
      </c>
    </row>
    <row r="149" spans="2:9" x14ac:dyDescent="0.2">
      <c r="B149" s="2">
        <f>EOMONTH($B148,IF(Template!$C$8=Validation!$A$2,Validation!$C$2,IF(Template!$C$8=Validation!$A$3,Validation!$C$3,IF(Template!$C$8=Validation!$A$4,Validation!$C$4,IF(Template!$C$8=Validation!$A$5,Validation!$C$5,"NEED TO SELECT PAYMENT FREQUENCY")))))+1</f>
        <v>47939</v>
      </c>
      <c r="C149" s="6">
        <f t="shared" si="19"/>
        <v>874999.1</v>
      </c>
      <c r="D149" s="6">
        <f t="shared" si="18"/>
        <v>0</v>
      </c>
      <c r="E149" s="6">
        <f t="shared" si="14"/>
        <v>-8333.3333333333339</v>
      </c>
      <c r="F149" s="6">
        <f t="shared" si="15"/>
        <v>4079.8930638082184</v>
      </c>
      <c r="G149" s="26"/>
      <c r="H149" s="6">
        <f t="shared" si="16"/>
        <v>866665.7666666666</v>
      </c>
      <c r="I149" s="12">
        <f t="shared" si="17"/>
        <v>12413.226397141552</v>
      </c>
    </row>
    <row r="150" spans="2:9" x14ac:dyDescent="0.2">
      <c r="B150" s="2">
        <f>EOMONTH($B149,IF(Template!$C$8=Validation!$A$2,Validation!$C$2,IF(Template!$C$8=Validation!$A$3,Validation!$C$3,IF(Template!$C$8=Validation!$A$4,Validation!$C$4,IF(Template!$C$8=Validation!$A$5,Validation!$C$5,"NEED TO SELECT PAYMENT FREQUENCY")))))+1</f>
        <v>47969</v>
      </c>
      <c r="C150" s="6">
        <f t="shared" si="19"/>
        <v>866665.76</v>
      </c>
      <c r="D150" s="6">
        <f t="shared" si="18"/>
        <v>0</v>
      </c>
      <c r="E150" s="6">
        <f t="shared" si="14"/>
        <v>-8333.3333333333339</v>
      </c>
      <c r="F150" s="6">
        <f t="shared" si="15"/>
        <v>3910.6808403287669</v>
      </c>
      <c r="G150" s="26"/>
      <c r="H150" s="6">
        <f t="shared" si="16"/>
        <v>858332.42666666664</v>
      </c>
      <c r="I150" s="12">
        <f t="shared" si="17"/>
        <v>12244.014173662101</v>
      </c>
    </row>
    <row r="151" spans="2:9" x14ac:dyDescent="0.2">
      <c r="B151" s="2">
        <f>EOMONTH($B150,IF(Template!$C$8=Validation!$A$2,Validation!$C$2,IF(Template!$C$8=Validation!$A$3,Validation!$C$3,IF(Template!$C$8=Validation!$A$4,Validation!$C$4,IF(Template!$C$8=Validation!$A$5,Validation!$C$5,"NEED TO SELECT PAYMENT FREQUENCY")))))+1</f>
        <v>48000</v>
      </c>
      <c r="C151" s="6">
        <f t="shared" si="19"/>
        <v>858332.42</v>
      </c>
      <c r="D151" s="6">
        <f t="shared" si="18"/>
        <v>0</v>
      </c>
      <c r="E151" s="6">
        <f t="shared" si="14"/>
        <v>-8333.3333333333339</v>
      </c>
      <c r="F151" s="6">
        <f t="shared" si="15"/>
        <v>4002.1806728712327</v>
      </c>
      <c r="G151" s="26"/>
      <c r="H151" s="6">
        <f t="shared" si="16"/>
        <v>849999.08666666667</v>
      </c>
      <c r="I151" s="12">
        <f t="shared" si="17"/>
        <v>12335.514006204567</v>
      </c>
    </row>
    <row r="152" spans="2:9" x14ac:dyDescent="0.2">
      <c r="B152" s="2">
        <f>EOMONTH($B151,IF(Template!$C$8=Validation!$A$2,Validation!$C$2,IF(Template!$C$8=Validation!$A$3,Validation!$C$3,IF(Template!$C$8=Validation!$A$4,Validation!$C$4,IF(Template!$C$8=Validation!$A$5,Validation!$C$5,"NEED TO SELECT PAYMENT FREQUENCY")))))+1</f>
        <v>48030</v>
      </c>
      <c r="C152" s="6">
        <f t="shared" si="19"/>
        <v>849999.08</v>
      </c>
      <c r="D152" s="6">
        <f t="shared" si="18"/>
        <v>0</v>
      </c>
      <c r="E152" s="6">
        <f t="shared" si="14"/>
        <v>-8333.3333333333339</v>
      </c>
      <c r="F152" s="6">
        <f t="shared" si="15"/>
        <v>3835.4753007123281</v>
      </c>
      <c r="G152" s="26"/>
      <c r="H152" s="6">
        <f t="shared" si="16"/>
        <v>841665.74666666659</v>
      </c>
      <c r="I152" s="12">
        <f t="shared" si="17"/>
        <v>12168.808634045661</v>
      </c>
    </row>
    <row r="153" spans="2:9" x14ac:dyDescent="0.2">
      <c r="B153" s="2">
        <f>EOMONTH($B152,IF(Template!$C$8=Validation!$A$2,Validation!$C$2,IF(Template!$C$8=Validation!$A$3,Validation!$C$3,IF(Template!$C$8=Validation!$A$4,Validation!$C$4,IF(Template!$C$8=Validation!$A$5,Validation!$C$5,"NEED TO SELECT PAYMENT FREQUENCY")))))+1</f>
        <v>48061</v>
      </c>
      <c r="C153" s="6">
        <f t="shared" si="19"/>
        <v>841665.74</v>
      </c>
      <c r="D153" s="6">
        <f t="shared" si="18"/>
        <v>0</v>
      </c>
      <c r="E153" s="6">
        <f t="shared" si="14"/>
        <v>-8333.3333333333339</v>
      </c>
      <c r="F153" s="6">
        <f t="shared" si="15"/>
        <v>3924.4682819342465</v>
      </c>
      <c r="G153" s="26"/>
      <c r="H153" s="6">
        <f t="shared" si="16"/>
        <v>833332.40666666662</v>
      </c>
      <c r="I153" s="12">
        <f t="shared" si="17"/>
        <v>12257.801615267581</v>
      </c>
    </row>
    <row r="154" spans="2:9" x14ac:dyDescent="0.2">
      <c r="B154" s="2">
        <f>EOMONTH($B153,IF(Template!$C$8=Validation!$A$2,Validation!$C$2,IF(Template!$C$8=Validation!$A$3,Validation!$C$3,IF(Template!$C$8=Validation!$A$4,Validation!$C$4,IF(Template!$C$8=Validation!$A$5,Validation!$C$5,"NEED TO SELECT PAYMENT FREQUENCY")))))+1</f>
        <v>48092</v>
      </c>
      <c r="C154" s="6">
        <f t="shared" si="19"/>
        <v>833332.4</v>
      </c>
      <c r="D154" s="6">
        <f t="shared" si="18"/>
        <v>0</v>
      </c>
      <c r="E154" s="6">
        <f t="shared" si="14"/>
        <v>-8333.3333333333339</v>
      </c>
      <c r="F154" s="6">
        <f t="shared" si="15"/>
        <v>3885.6120864657532</v>
      </c>
      <c r="G154" s="26"/>
      <c r="H154" s="6">
        <f t="shared" si="16"/>
        <v>824999.06666666665</v>
      </c>
      <c r="I154" s="12">
        <f t="shared" si="17"/>
        <v>12218.945419799087</v>
      </c>
    </row>
    <row r="155" spans="2:9" x14ac:dyDescent="0.2">
      <c r="B155" s="2">
        <f>EOMONTH($B154,IF(Template!$C$8=Validation!$A$2,Validation!$C$2,IF(Template!$C$8=Validation!$A$3,Validation!$C$3,IF(Template!$C$8=Validation!$A$4,Validation!$C$4,IF(Template!$C$8=Validation!$A$5,Validation!$C$5,"NEED TO SELECT PAYMENT FREQUENCY")))))+1</f>
        <v>48122</v>
      </c>
      <c r="C155" s="6">
        <f t="shared" si="19"/>
        <v>824999.06</v>
      </c>
      <c r="D155" s="6">
        <f t="shared" si="18"/>
        <v>0</v>
      </c>
      <c r="E155" s="6">
        <f t="shared" si="14"/>
        <v>-8333.3333333333339</v>
      </c>
      <c r="F155" s="6">
        <f t="shared" si="15"/>
        <v>3722.666991287671</v>
      </c>
      <c r="G155" s="26"/>
      <c r="H155" s="6">
        <f t="shared" si="16"/>
        <v>816665.72666666668</v>
      </c>
      <c r="I155" s="12">
        <f t="shared" si="17"/>
        <v>12056.000324621005</v>
      </c>
    </row>
    <row r="156" spans="2:9" x14ac:dyDescent="0.2">
      <c r="B156" s="2">
        <f>EOMONTH($B155,IF(Template!$C$8=Validation!$A$2,Validation!$C$2,IF(Template!$C$8=Validation!$A$3,Validation!$C$3,IF(Template!$C$8=Validation!$A$4,Validation!$C$4,IF(Template!$C$8=Validation!$A$5,Validation!$C$5,"NEED TO SELECT PAYMENT FREQUENCY")))))+1</f>
        <v>48153</v>
      </c>
      <c r="C156" s="6">
        <f t="shared" si="19"/>
        <v>816665.72</v>
      </c>
      <c r="D156" s="6">
        <f t="shared" si="18"/>
        <v>0</v>
      </c>
      <c r="E156" s="6">
        <f t="shared" si="14"/>
        <v>-8333.3333333333339</v>
      </c>
      <c r="F156" s="6">
        <f t="shared" si="15"/>
        <v>3807.8996955287671</v>
      </c>
      <c r="G156" s="26"/>
      <c r="H156" s="6">
        <f t="shared" si="16"/>
        <v>808332.3866666666</v>
      </c>
      <c r="I156" s="12">
        <f t="shared" si="17"/>
        <v>12141.233028862101</v>
      </c>
    </row>
    <row r="157" spans="2:9" x14ac:dyDescent="0.2">
      <c r="B157" s="2">
        <f>EOMONTH($B156,IF(Template!$C$8=Validation!$A$2,Validation!$C$2,IF(Template!$C$8=Validation!$A$3,Validation!$C$3,IF(Template!$C$8=Validation!$A$4,Validation!$C$4,IF(Template!$C$8=Validation!$A$5,Validation!$C$5,"NEED TO SELECT PAYMENT FREQUENCY")))))+1</f>
        <v>48183</v>
      </c>
      <c r="C157" s="6">
        <f t="shared" si="19"/>
        <v>808332.38</v>
      </c>
      <c r="D157" s="6">
        <f t="shared" si="18"/>
        <v>0</v>
      </c>
      <c r="E157" s="6">
        <f t="shared" si="14"/>
        <v>-8333.3333333333339</v>
      </c>
      <c r="F157" s="6">
        <f t="shared" si="15"/>
        <v>3647.4614516712327</v>
      </c>
      <c r="G157" s="26"/>
      <c r="H157" s="6">
        <f t="shared" si="16"/>
        <v>799999.04666666663</v>
      </c>
      <c r="I157" s="12">
        <f t="shared" si="17"/>
        <v>11980.794785004568</v>
      </c>
    </row>
    <row r="158" spans="2:9" x14ac:dyDescent="0.2">
      <c r="B158" s="2">
        <f>EOMONTH($B157,IF(Template!$C$8=Validation!$A$2,Validation!$C$2,IF(Template!$C$8=Validation!$A$3,Validation!$C$3,IF(Template!$C$8=Validation!$A$4,Validation!$C$4,IF(Template!$C$8=Validation!$A$5,Validation!$C$5,"NEED TO SELECT PAYMENT FREQUENCY")))))+1</f>
        <v>48214</v>
      </c>
      <c r="C158" s="6">
        <f t="shared" si="19"/>
        <v>799999.04</v>
      </c>
      <c r="D158" s="6">
        <f t="shared" si="18"/>
        <v>0</v>
      </c>
      <c r="E158" s="6">
        <f t="shared" si="14"/>
        <v>-8333.3333333333339</v>
      </c>
      <c r="F158" s="6">
        <f t="shared" si="15"/>
        <v>3730.1873045917805</v>
      </c>
      <c r="G158" s="26"/>
      <c r="H158" s="6">
        <f t="shared" si="16"/>
        <v>791665.70666666667</v>
      </c>
      <c r="I158" s="12">
        <f t="shared" si="17"/>
        <v>12063.520637925114</v>
      </c>
    </row>
    <row r="159" spans="2:9" x14ac:dyDescent="0.2">
      <c r="B159" s="2">
        <f>EOMONTH($B158,IF(Template!$C$8=Validation!$A$2,Validation!$C$2,IF(Template!$C$8=Validation!$A$3,Validation!$C$3,IF(Template!$C$8=Validation!$A$4,Validation!$C$4,IF(Template!$C$8=Validation!$A$5,Validation!$C$5,"NEED TO SELECT PAYMENT FREQUENCY")))))+1</f>
        <v>48245</v>
      </c>
      <c r="C159" s="6">
        <f t="shared" si="19"/>
        <v>791665.7</v>
      </c>
      <c r="D159" s="6">
        <f t="shared" si="18"/>
        <v>0</v>
      </c>
      <c r="E159" s="6">
        <f t="shared" si="14"/>
        <v>-8333.3333333333339</v>
      </c>
      <c r="F159" s="6">
        <f t="shared" si="15"/>
        <v>3691.3311091232877</v>
      </c>
      <c r="G159" s="26"/>
      <c r="H159" s="6">
        <f t="shared" si="16"/>
        <v>783332.36666666658</v>
      </c>
      <c r="I159" s="12">
        <f t="shared" si="17"/>
        <v>12024.664442456622</v>
      </c>
    </row>
    <row r="160" spans="2:9" x14ac:dyDescent="0.2">
      <c r="B160" s="2">
        <f>EOMONTH($B159,IF(Template!$C$8=Validation!$A$2,Validation!$C$2,IF(Template!$C$8=Validation!$A$3,Validation!$C$3,IF(Template!$C$8=Validation!$A$4,Validation!$C$4,IF(Template!$C$8=Validation!$A$5,Validation!$C$5,"NEED TO SELECT PAYMENT FREQUENCY")))))+1</f>
        <v>48274</v>
      </c>
      <c r="C160" s="6">
        <f t="shared" si="19"/>
        <v>783332.36</v>
      </c>
      <c r="D160" s="6">
        <f t="shared" si="18"/>
        <v>0</v>
      </c>
      <c r="E160" s="6">
        <f t="shared" si="14"/>
        <v>-8333.3333333333339</v>
      </c>
      <c r="F160" s="6">
        <f t="shared" si="15"/>
        <v>3416.8313708383562</v>
      </c>
      <c r="G160" s="26"/>
      <c r="H160" s="6">
        <f t="shared" si="16"/>
        <v>774999.02666666661</v>
      </c>
      <c r="I160" s="12">
        <f t="shared" si="17"/>
        <v>11750.16470417169</v>
      </c>
    </row>
    <row r="161" spans="2:9" x14ac:dyDescent="0.2">
      <c r="B161" s="2">
        <f>EOMONTH($B160,IF(Template!$C$8=Validation!$A$2,Validation!$C$2,IF(Template!$C$8=Validation!$A$3,Validation!$C$3,IF(Template!$C$8=Validation!$A$4,Validation!$C$4,IF(Template!$C$8=Validation!$A$5,Validation!$C$5,"NEED TO SELECT PAYMENT FREQUENCY")))))+1</f>
        <v>48305</v>
      </c>
      <c r="C161" s="6">
        <f t="shared" si="19"/>
        <v>774999.02</v>
      </c>
      <c r="D161" s="6">
        <f t="shared" si="18"/>
        <v>0</v>
      </c>
      <c r="E161" s="6">
        <f t="shared" si="14"/>
        <v>-8333.3333333333339</v>
      </c>
      <c r="F161" s="6">
        <f t="shared" si="15"/>
        <v>3613.6187181863011</v>
      </c>
      <c r="G161" s="26"/>
      <c r="H161" s="6">
        <f t="shared" si="16"/>
        <v>766665.68666666665</v>
      </c>
      <c r="I161" s="12">
        <f t="shared" si="17"/>
        <v>11946.952051519635</v>
      </c>
    </row>
    <row r="162" spans="2:9" x14ac:dyDescent="0.2">
      <c r="B162" s="2">
        <f>EOMONTH($B161,IF(Template!$C$8=Validation!$A$2,Validation!$C$2,IF(Template!$C$8=Validation!$A$3,Validation!$C$3,IF(Template!$C$8=Validation!$A$4,Validation!$C$4,IF(Template!$C$8=Validation!$A$5,Validation!$C$5,"NEED TO SELECT PAYMENT FREQUENCY")))))+1</f>
        <v>48335</v>
      </c>
      <c r="C162" s="6">
        <f t="shared" si="19"/>
        <v>766665.68</v>
      </c>
      <c r="D162" s="6">
        <f t="shared" si="18"/>
        <v>0</v>
      </c>
      <c r="E162" s="6">
        <f t="shared" si="14"/>
        <v>-8333.3333333333339</v>
      </c>
      <c r="F162" s="6">
        <f t="shared" si="15"/>
        <v>3459.4476026301368</v>
      </c>
      <c r="G162" s="26"/>
      <c r="H162" s="6">
        <f t="shared" si="16"/>
        <v>758332.34666666668</v>
      </c>
      <c r="I162" s="12">
        <f t="shared" si="17"/>
        <v>11792.78093596347</v>
      </c>
    </row>
    <row r="163" spans="2:9" x14ac:dyDescent="0.2">
      <c r="B163" s="2">
        <f>EOMONTH($B162,IF(Template!$C$8=Validation!$A$2,Validation!$C$2,IF(Template!$C$8=Validation!$A$3,Validation!$C$3,IF(Template!$C$8=Validation!$A$4,Validation!$C$4,IF(Template!$C$8=Validation!$A$5,Validation!$C$5,"NEED TO SELECT PAYMENT FREQUENCY")))))+1</f>
        <v>48366</v>
      </c>
      <c r="C163" s="6">
        <f t="shared" si="19"/>
        <v>758332.34</v>
      </c>
      <c r="D163" s="6">
        <f t="shared" si="18"/>
        <v>0</v>
      </c>
      <c r="E163" s="6">
        <f t="shared" si="14"/>
        <v>-8333.3333333333339</v>
      </c>
      <c r="F163" s="6">
        <f t="shared" si="15"/>
        <v>3535.9063272493149</v>
      </c>
      <c r="G163" s="26"/>
      <c r="H163" s="6">
        <f t="shared" si="16"/>
        <v>749999.0066666666</v>
      </c>
      <c r="I163" s="12">
        <f t="shared" si="17"/>
        <v>11869.239660582649</v>
      </c>
    </row>
    <row r="164" spans="2:9" x14ac:dyDescent="0.2">
      <c r="B164" s="2">
        <f>EOMONTH($B163,IF(Template!$C$8=Validation!$A$2,Validation!$C$2,IF(Template!$C$8=Validation!$A$3,Validation!$C$3,IF(Template!$C$8=Validation!$A$4,Validation!$C$4,IF(Template!$C$8=Validation!$A$5,Validation!$C$5,"NEED TO SELECT PAYMENT FREQUENCY")))))+1</f>
        <v>48396</v>
      </c>
      <c r="C164" s="6">
        <f t="shared" si="19"/>
        <v>749999</v>
      </c>
      <c r="D164" s="6">
        <f t="shared" si="18"/>
        <v>0</v>
      </c>
      <c r="E164" s="6">
        <f t="shared" si="14"/>
        <v>-8333.3333333333339</v>
      </c>
      <c r="F164" s="6">
        <f t="shared" si="15"/>
        <v>3384.242063013698</v>
      </c>
      <c r="G164" s="26"/>
      <c r="H164" s="6">
        <f t="shared" si="16"/>
        <v>741665.66666666663</v>
      </c>
      <c r="I164" s="12">
        <f t="shared" si="17"/>
        <v>11717.575396347032</v>
      </c>
    </row>
    <row r="165" spans="2:9" x14ac:dyDescent="0.2">
      <c r="B165" s="2">
        <f>EOMONTH($B164,IF(Template!$C$8=Validation!$A$2,Validation!$C$2,IF(Template!$C$8=Validation!$A$3,Validation!$C$3,IF(Template!$C$8=Validation!$A$4,Validation!$C$4,IF(Template!$C$8=Validation!$A$5,Validation!$C$5,"NEED TO SELECT PAYMENT FREQUENCY")))))+1</f>
        <v>48427</v>
      </c>
      <c r="C165" s="6">
        <f t="shared" si="19"/>
        <v>741665.66</v>
      </c>
      <c r="D165" s="6">
        <f t="shared" si="18"/>
        <v>0</v>
      </c>
      <c r="E165" s="6">
        <f t="shared" si="14"/>
        <v>-8333.3333333333339</v>
      </c>
      <c r="F165" s="6">
        <f t="shared" si="15"/>
        <v>3458.1939363123283</v>
      </c>
      <c r="G165" s="26"/>
      <c r="H165" s="6">
        <f t="shared" si="16"/>
        <v>733332.32666666666</v>
      </c>
      <c r="I165" s="12">
        <f t="shared" si="17"/>
        <v>11791.527269645663</v>
      </c>
    </row>
    <row r="166" spans="2:9" x14ac:dyDescent="0.2">
      <c r="B166" s="2">
        <f>EOMONTH($B165,IF(Template!$C$8=Validation!$A$2,Validation!$C$2,IF(Template!$C$8=Validation!$A$3,Validation!$C$3,IF(Template!$C$8=Validation!$A$4,Validation!$C$4,IF(Template!$C$8=Validation!$A$5,Validation!$C$5,"NEED TO SELECT PAYMENT FREQUENCY")))))+1</f>
        <v>48458</v>
      </c>
      <c r="C166" s="6">
        <f t="shared" si="19"/>
        <v>733332.32</v>
      </c>
      <c r="D166" s="6">
        <f t="shared" si="18"/>
        <v>0</v>
      </c>
      <c r="E166" s="6">
        <f t="shared" si="14"/>
        <v>-8333.3333333333339</v>
      </c>
      <c r="F166" s="6">
        <f t="shared" ref="F166:F229" si="20">C166*$C$5*YEARFRAC($B165,$B166,3)</f>
        <v>3419.337740843835</v>
      </c>
      <c r="G166" s="26"/>
      <c r="H166" s="6">
        <f t="shared" ref="H166:H229" si="21">IF((C166+D166+E166+G166)&lt;=0,0,C166+D166+E166+G166)</f>
        <v>724998.98666666658</v>
      </c>
      <c r="I166" s="12">
        <f t="shared" ref="I166:I229" si="22">IF(C166&gt;0,SUM(ABS(E166),F166),0)</f>
        <v>11752.671074177169</v>
      </c>
    </row>
    <row r="167" spans="2:9" x14ac:dyDescent="0.2">
      <c r="B167" s="2">
        <f>EOMONTH($B166,IF(Template!$C$8=Validation!$A$2,Validation!$C$2,IF(Template!$C$8=Validation!$A$3,Validation!$C$3,IF(Template!$C$8=Validation!$A$4,Validation!$C$4,IF(Template!$C$8=Validation!$A$5,Validation!$C$5,"NEED TO SELECT PAYMENT FREQUENCY")))))+1</f>
        <v>48488</v>
      </c>
      <c r="C167" s="6">
        <f t="shared" si="19"/>
        <v>724998.98</v>
      </c>
      <c r="D167" s="6">
        <f t="shared" si="18"/>
        <v>0</v>
      </c>
      <c r="E167" s="6">
        <f t="shared" si="14"/>
        <v>-8333.3333333333339</v>
      </c>
      <c r="F167" s="6">
        <f t="shared" si="20"/>
        <v>3271.4337535890404</v>
      </c>
      <c r="G167" s="26"/>
      <c r="H167" s="6">
        <f t="shared" si="21"/>
        <v>716665.64666666661</v>
      </c>
      <c r="I167" s="12">
        <f t="shared" si="22"/>
        <v>11604.767086922375</v>
      </c>
    </row>
    <row r="168" spans="2:9" x14ac:dyDescent="0.2">
      <c r="B168" s="2">
        <f>EOMONTH($B167,IF(Template!$C$8=Validation!$A$2,Validation!$C$2,IF(Template!$C$8=Validation!$A$3,Validation!$C$3,IF(Template!$C$8=Validation!$A$4,Validation!$C$4,IF(Template!$C$8=Validation!$A$5,Validation!$C$5,"NEED TO SELECT PAYMENT FREQUENCY")))))+1</f>
        <v>48519</v>
      </c>
      <c r="C168" s="6">
        <f t="shared" si="19"/>
        <v>716665.64</v>
      </c>
      <c r="D168" s="6">
        <f t="shared" si="18"/>
        <v>0</v>
      </c>
      <c r="E168" s="6">
        <f t="shared" si="14"/>
        <v>-8333.3333333333339</v>
      </c>
      <c r="F168" s="6">
        <f t="shared" si="20"/>
        <v>3341.6253499068489</v>
      </c>
      <c r="G168" s="26"/>
      <c r="H168" s="6">
        <f t="shared" si="21"/>
        <v>708332.30666666664</v>
      </c>
      <c r="I168" s="12">
        <f t="shared" si="22"/>
        <v>11674.958683240184</v>
      </c>
    </row>
    <row r="169" spans="2:9" x14ac:dyDescent="0.2">
      <c r="B169" s="2">
        <f>EOMONTH($B168,IF(Template!$C$8=Validation!$A$2,Validation!$C$2,IF(Template!$C$8=Validation!$A$3,Validation!$C$3,IF(Template!$C$8=Validation!$A$4,Validation!$C$4,IF(Template!$C$8=Validation!$A$5,Validation!$C$5,"NEED TO SELECT PAYMENT FREQUENCY")))))+1</f>
        <v>48549</v>
      </c>
      <c r="C169" s="6">
        <f t="shared" si="19"/>
        <v>708332.3</v>
      </c>
      <c r="D169" s="6">
        <f t="shared" si="18"/>
        <v>0</v>
      </c>
      <c r="E169" s="6">
        <f t="shared" si="14"/>
        <v>-8333.3333333333339</v>
      </c>
      <c r="F169" s="6">
        <f t="shared" si="20"/>
        <v>3196.228213972603</v>
      </c>
      <c r="G169" s="26"/>
      <c r="H169" s="6">
        <f t="shared" si="21"/>
        <v>699998.96666666667</v>
      </c>
      <c r="I169" s="12">
        <f t="shared" si="22"/>
        <v>11529.561547305937</v>
      </c>
    </row>
    <row r="170" spans="2:9" x14ac:dyDescent="0.2">
      <c r="B170" s="2">
        <f>EOMONTH($B169,IF(Template!$C$8=Validation!$A$2,Validation!$C$2,IF(Template!$C$8=Validation!$A$3,Validation!$C$3,IF(Template!$C$8=Validation!$A$4,Validation!$C$4,IF(Template!$C$8=Validation!$A$5,Validation!$C$5,"NEED TO SELECT PAYMENT FREQUENCY")))))+1</f>
        <v>48580</v>
      </c>
      <c r="C170" s="6">
        <f t="shared" si="19"/>
        <v>699998.96</v>
      </c>
      <c r="D170" s="6">
        <f t="shared" si="18"/>
        <v>0</v>
      </c>
      <c r="E170" s="6">
        <f t="shared" si="14"/>
        <v>-8333.3333333333339</v>
      </c>
      <c r="F170" s="6">
        <f t="shared" si="20"/>
        <v>3263.9129589698628</v>
      </c>
      <c r="G170" s="26"/>
      <c r="H170" s="6">
        <f t="shared" si="21"/>
        <v>691665.62666666659</v>
      </c>
      <c r="I170" s="12">
        <f t="shared" si="22"/>
        <v>11597.246292303196</v>
      </c>
    </row>
    <row r="171" spans="2:9" x14ac:dyDescent="0.2">
      <c r="B171" s="2">
        <f>EOMONTH($B170,IF(Template!$C$8=Validation!$A$2,Validation!$C$2,IF(Template!$C$8=Validation!$A$3,Validation!$C$3,IF(Template!$C$8=Validation!$A$4,Validation!$C$4,IF(Template!$C$8=Validation!$A$5,Validation!$C$5,"NEED TO SELECT PAYMENT FREQUENCY")))))+1</f>
        <v>48611</v>
      </c>
      <c r="C171" s="6">
        <f t="shared" si="19"/>
        <v>691665.62</v>
      </c>
      <c r="D171" s="6">
        <f t="shared" si="18"/>
        <v>0</v>
      </c>
      <c r="E171" s="6">
        <f t="shared" si="14"/>
        <v>-8333.3333333333339</v>
      </c>
      <c r="F171" s="6">
        <f t="shared" si="20"/>
        <v>3225.0567635013695</v>
      </c>
      <c r="G171" s="26"/>
      <c r="H171" s="6">
        <f t="shared" si="21"/>
        <v>683332.28666666662</v>
      </c>
      <c r="I171" s="12">
        <f t="shared" si="22"/>
        <v>11558.390096834704</v>
      </c>
    </row>
    <row r="172" spans="2:9" x14ac:dyDescent="0.2">
      <c r="B172" s="2">
        <f>EOMONTH($B171,IF(Template!$C$8=Validation!$A$2,Validation!$C$2,IF(Template!$C$8=Validation!$A$3,Validation!$C$3,IF(Template!$C$8=Validation!$A$4,Validation!$C$4,IF(Template!$C$8=Validation!$A$5,Validation!$C$5,"NEED TO SELECT PAYMENT FREQUENCY")))))+1</f>
        <v>48639</v>
      </c>
      <c r="C172" s="6">
        <f t="shared" si="19"/>
        <v>683332.28</v>
      </c>
      <c r="D172" s="6">
        <f t="shared" si="18"/>
        <v>0</v>
      </c>
      <c r="E172" s="6">
        <f t="shared" si="14"/>
        <v>-8333.3333333333339</v>
      </c>
      <c r="F172" s="6">
        <f t="shared" si="20"/>
        <v>2877.8585775780825</v>
      </c>
      <c r="G172" s="26"/>
      <c r="H172" s="6">
        <f t="shared" si="21"/>
        <v>674998.94666666666</v>
      </c>
      <c r="I172" s="12">
        <f t="shared" si="22"/>
        <v>11211.191910911417</v>
      </c>
    </row>
    <row r="173" spans="2:9" x14ac:dyDescent="0.2">
      <c r="B173" s="2">
        <f>EOMONTH($B172,IF(Template!$C$8=Validation!$A$2,Validation!$C$2,IF(Template!$C$8=Validation!$A$3,Validation!$C$3,IF(Template!$C$8=Validation!$A$4,Validation!$C$4,IF(Template!$C$8=Validation!$A$5,Validation!$C$5,"NEED TO SELECT PAYMENT FREQUENCY")))))+1</f>
        <v>48670</v>
      </c>
      <c r="C173" s="6">
        <f t="shared" si="19"/>
        <v>674998.94</v>
      </c>
      <c r="D173" s="6">
        <f t="shared" si="18"/>
        <v>0</v>
      </c>
      <c r="E173" s="6">
        <f t="shared" si="14"/>
        <v>-8333.3333333333339</v>
      </c>
      <c r="F173" s="6">
        <f t="shared" si="20"/>
        <v>3147.3443725643829</v>
      </c>
      <c r="G173" s="26"/>
      <c r="H173" s="6">
        <f t="shared" si="21"/>
        <v>666665.60666666657</v>
      </c>
      <c r="I173" s="12">
        <f t="shared" si="22"/>
        <v>11480.677705897717</v>
      </c>
    </row>
    <row r="174" spans="2:9" x14ac:dyDescent="0.2">
      <c r="B174" s="2">
        <f>EOMONTH($B173,IF(Template!$C$8=Validation!$A$2,Validation!$C$2,IF(Template!$C$8=Validation!$A$3,Validation!$C$3,IF(Template!$C$8=Validation!$A$4,Validation!$C$4,IF(Template!$C$8=Validation!$A$5,Validation!$C$5,"NEED TO SELECT PAYMENT FREQUENCY")))))+1</f>
        <v>48700</v>
      </c>
      <c r="C174" s="6">
        <f t="shared" si="19"/>
        <v>666665.6</v>
      </c>
      <c r="D174" s="6">
        <f t="shared" si="18"/>
        <v>0</v>
      </c>
      <c r="E174" s="6">
        <f t="shared" si="14"/>
        <v>-8333.3333333333339</v>
      </c>
      <c r="F174" s="6">
        <f t="shared" si="20"/>
        <v>3008.2143649315062</v>
      </c>
      <c r="G174" s="26"/>
      <c r="H174" s="6">
        <f t="shared" si="21"/>
        <v>658332.2666666666</v>
      </c>
      <c r="I174" s="12">
        <f t="shared" si="22"/>
        <v>11341.54769826484</v>
      </c>
    </row>
    <row r="175" spans="2:9" x14ac:dyDescent="0.2">
      <c r="B175" s="2">
        <f>EOMONTH($B174,IF(Template!$C$8=Validation!$A$2,Validation!$C$2,IF(Template!$C$8=Validation!$A$3,Validation!$C$3,IF(Template!$C$8=Validation!$A$4,Validation!$C$4,IF(Template!$C$8=Validation!$A$5,Validation!$C$5,"NEED TO SELECT PAYMENT FREQUENCY")))))+1</f>
        <v>48731</v>
      </c>
      <c r="C175" s="6">
        <f t="shared" si="19"/>
        <v>658332.26</v>
      </c>
      <c r="D175" s="6">
        <f t="shared" si="18"/>
        <v>0</v>
      </c>
      <c r="E175" s="6">
        <f t="shared" ref="E175:E238" si="23">-$C$4/$E$6</f>
        <v>-8333.3333333333339</v>
      </c>
      <c r="F175" s="6">
        <f t="shared" si="20"/>
        <v>3069.6319816273972</v>
      </c>
      <c r="G175" s="26"/>
      <c r="H175" s="6">
        <f t="shared" si="21"/>
        <v>649998.92666666664</v>
      </c>
      <c r="I175" s="12">
        <f t="shared" si="22"/>
        <v>11402.965314960731</v>
      </c>
    </row>
    <row r="176" spans="2:9" x14ac:dyDescent="0.2">
      <c r="B176" s="2">
        <f>EOMONTH($B175,IF(Template!$C$8=Validation!$A$2,Validation!$C$2,IF(Template!$C$8=Validation!$A$3,Validation!$C$3,IF(Template!$C$8=Validation!$A$4,Validation!$C$4,IF(Template!$C$8=Validation!$A$5,Validation!$C$5,"NEED TO SELECT PAYMENT FREQUENCY")))))+1</f>
        <v>48761</v>
      </c>
      <c r="C176" s="6">
        <f t="shared" si="19"/>
        <v>649998.92000000004</v>
      </c>
      <c r="D176" s="6">
        <f t="shared" si="18"/>
        <v>0</v>
      </c>
      <c r="E176" s="6">
        <f t="shared" si="23"/>
        <v>-8333.3333333333339</v>
      </c>
      <c r="F176" s="6">
        <f t="shared" si="20"/>
        <v>2933.0088253150684</v>
      </c>
      <c r="G176" s="26"/>
      <c r="H176" s="6">
        <f t="shared" si="21"/>
        <v>641665.58666666667</v>
      </c>
      <c r="I176" s="12">
        <f t="shared" si="22"/>
        <v>11266.342158648402</v>
      </c>
    </row>
    <row r="177" spans="2:9" x14ac:dyDescent="0.2">
      <c r="B177" s="2">
        <f>EOMONTH($B176,IF(Template!$C$8=Validation!$A$2,Validation!$C$2,IF(Template!$C$8=Validation!$A$3,Validation!$C$3,IF(Template!$C$8=Validation!$A$4,Validation!$C$4,IF(Template!$C$8=Validation!$A$5,Validation!$C$5,"NEED TO SELECT PAYMENT FREQUENCY")))))+1</f>
        <v>48792</v>
      </c>
      <c r="C177" s="6">
        <f t="shared" si="19"/>
        <v>641665.57999999996</v>
      </c>
      <c r="D177" s="6">
        <f t="shared" si="18"/>
        <v>0</v>
      </c>
      <c r="E177" s="6">
        <f t="shared" si="23"/>
        <v>-8333.3333333333339</v>
      </c>
      <c r="F177" s="6">
        <f t="shared" si="20"/>
        <v>2991.9195906904106</v>
      </c>
      <c r="G177" s="26"/>
      <c r="H177" s="6">
        <f t="shared" si="21"/>
        <v>633332.24666666659</v>
      </c>
      <c r="I177" s="12">
        <f t="shared" si="22"/>
        <v>11325.252924023745</v>
      </c>
    </row>
    <row r="178" spans="2:9" x14ac:dyDescent="0.2">
      <c r="B178" s="2">
        <f>EOMONTH($B177,IF(Template!$C$8=Validation!$A$2,Validation!$C$2,IF(Template!$C$8=Validation!$A$3,Validation!$C$3,IF(Template!$C$8=Validation!$A$4,Validation!$C$4,IF(Template!$C$8=Validation!$A$5,Validation!$C$5,"NEED TO SELECT PAYMENT FREQUENCY")))))+1</f>
        <v>48823</v>
      </c>
      <c r="C178" s="6">
        <f t="shared" si="19"/>
        <v>633332.24</v>
      </c>
      <c r="D178" s="6">
        <f t="shared" si="18"/>
        <v>0</v>
      </c>
      <c r="E178" s="6">
        <f t="shared" si="23"/>
        <v>-8333.3333333333339</v>
      </c>
      <c r="F178" s="6">
        <f t="shared" si="20"/>
        <v>2953.0633952219177</v>
      </c>
      <c r="G178" s="26"/>
      <c r="H178" s="6">
        <f t="shared" si="21"/>
        <v>624998.90666666662</v>
      </c>
      <c r="I178" s="12">
        <f t="shared" si="22"/>
        <v>11286.396728555252</v>
      </c>
    </row>
    <row r="179" spans="2:9" x14ac:dyDescent="0.2">
      <c r="B179" s="2">
        <f>EOMONTH($B178,IF(Template!$C$8=Validation!$A$2,Validation!$C$2,IF(Template!$C$8=Validation!$A$3,Validation!$C$3,IF(Template!$C$8=Validation!$A$4,Validation!$C$4,IF(Template!$C$8=Validation!$A$5,Validation!$C$5,"NEED TO SELECT PAYMENT FREQUENCY")))))+1</f>
        <v>48853</v>
      </c>
      <c r="C179" s="6">
        <f t="shared" si="19"/>
        <v>624998.9</v>
      </c>
      <c r="D179" s="6">
        <f t="shared" si="18"/>
        <v>0</v>
      </c>
      <c r="E179" s="6">
        <f t="shared" si="23"/>
        <v>-8333.3333333333339</v>
      </c>
      <c r="F179" s="6">
        <f t="shared" si="20"/>
        <v>2820.2005158904108</v>
      </c>
      <c r="G179" s="26"/>
      <c r="H179" s="6">
        <f t="shared" si="21"/>
        <v>616665.56666666665</v>
      </c>
      <c r="I179" s="12">
        <f t="shared" si="22"/>
        <v>11153.533849223744</v>
      </c>
    </row>
    <row r="180" spans="2:9" x14ac:dyDescent="0.2">
      <c r="B180" s="2">
        <f>EOMONTH($B179,IF(Template!$C$8=Validation!$A$2,Validation!$C$2,IF(Template!$C$8=Validation!$A$3,Validation!$C$3,IF(Template!$C$8=Validation!$A$4,Validation!$C$4,IF(Template!$C$8=Validation!$A$5,Validation!$C$5,"NEED TO SELECT PAYMENT FREQUENCY")))))+1</f>
        <v>48884</v>
      </c>
      <c r="C180" s="6">
        <f t="shared" si="19"/>
        <v>616665.56000000006</v>
      </c>
      <c r="D180" s="6">
        <f t="shared" si="18"/>
        <v>0</v>
      </c>
      <c r="E180" s="6">
        <f t="shared" si="23"/>
        <v>-8333.3333333333339</v>
      </c>
      <c r="F180" s="6">
        <f t="shared" si="20"/>
        <v>2875.3510042849316</v>
      </c>
      <c r="G180" s="26"/>
      <c r="H180" s="6">
        <f t="shared" si="21"/>
        <v>608332.22666666668</v>
      </c>
      <c r="I180" s="12">
        <f t="shared" si="22"/>
        <v>11208.684337618266</v>
      </c>
    </row>
    <row r="181" spans="2:9" x14ac:dyDescent="0.2">
      <c r="B181" s="2">
        <f>EOMONTH($B180,IF(Template!$C$8=Validation!$A$2,Validation!$C$2,IF(Template!$C$8=Validation!$A$3,Validation!$C$3,IF(Template!$C$8=Validation!$A$4,Validation!$C$4,IF(Template!$C$8=Validation!$A$5,Validation!$C$5,"NEED TO SELECT PAYMENT FREQUENCY")))))+1</f>
        <v>48914</v>
      </c>
      <c r="C181" s="6">
        <f t="shared" si="19"/>
        <v>608332.22</v>
      </c>
      <c r="D181" s="6">
        <f t="shared" si="18"/>
        <v>0</v>
      </c>
      <c r="E181" s="6">
        <f t="shared" si="23"/>
        <v>-8333.3333333333339</v>
      </c>
      <c r="F181" s="6">
        <f t="shared" si="20"/>
        <v>2744.994976273972</v>
      </c>
      <c r="G181" s="26"/>
      <c r="H181" s="6">
        <f t="shared" si="21"/>
        <v>599998.8866666666</v>
      </c>
      <c r="I181" s="12">
        <f t="shared" si="22"/>
        <v>11078.328309607306</v>
      </c>
    </row>
    <row r="182" spans="2:9" x14ac:dyDescent="0.2">
      <c r="B182" s="2">
        <f>EOMONTH($B181,IF(Template!$C$8=Validation!$A$2,Validation!$C$2,IF(Template!$C$8=Validation!$A$3,Validation!$C$3,IF(Template!$C$8=Validation!$A$4,Validation!$C$4,IF(Template!$C$8=Validation!$A$5,Validation!$C$5,"NEED TO SELECT PAYMENT FREQUENCY")))))+1</f>
        <v>48945</v>
      </c>
      <c r="C182" s="6">
        <f t="shared" si="19"/>
        <v>599998.88</v>
      </c>
      <c r="D182" s="6">
        <f t="shared" si="18"/>
        <v>0</v>
      </c>
      <c r="E182" s="6">
        <f t="shared" si="23"/>
        <v>-8333.3333333333339</v>
      </c>
      <c r="F182" s="6">
        <f t="shared" si="20"/>
        <v>2797.638613347945</v>
      </c>
      <c r="G182" s="26"/>
      <c r="H182" s="6">
        <f t="shared" si="21"/>
        <v>591665.54666666663</v>
      </c>
      <c r="I182" s="12">
        <f t="shared" si="22"/>
        <v>11130.971946681278</v>
      </c>
    </row>
    <row r="183" spans="2:9" x14ac:dyDescent="0.2">
      <c r="B183" s="2">
        <f>EOMONTH($B182,IF(Template!$C$8=Validation!$A$2,Validation!$C$2,IF(Template!$C$8=Validation!$A$3,Validation!$C$3,IF(Template!$C$8=Validation!$A$4,Validation!$C$4,IF(Template!$C$8=Validation!$A$5,Validation!$C$5,"NEED TO SELECT PAYMENT FREQUENCY")))))+1</f>
        <v>48976</v>
      </c>
      <c r="C183" s="6">
        <f t="shared" si="19"/>
        <v>591665.54</v>
      </c>
      <c r="D183" s="6">
        <f t="shared" si="18"/>
        <v>0</v>
      </c>
      <c r="E183" s="6">
        <f t="shared" si="23"/>
        <v>-8333.3333333333339</v>
      </c>
      <c r="F183" s="6">
        <f t="shared" si="20"/>
        <v>2758.7824178794522</v>
      </c>
      <c r="G183" s="26"/>
      <c r="H183" s="6">
        <f t="shared" si="21"/>
        <v>583332.20666666667</v>
      </c>
      <c r="I183" s="12">
        <f t="shared" si="22"/>
        <v>11092.115751212787</v>
      </c>
    </row>
    <row r="184" spans="2:9" x14ac:dyDescent="0.2">
      <c r="B184" s="2">
        <f>EOMONTH($B183,IF(Template!$C$8=Validation!$A$2,Validation!$C$2,IF(Template!$C$8=Validation!$A$3,Validation!$C$3,IF(Template!$C$8=Validation!$A$4,Validation!$C$4,IF(Template!$C$8=Validation!$A$5,Validation!$C$5,"NEED TO SELECT PAYMENT FREQUENCY")))))+1</f>
        <v>49004</v>
      </c>
      <c r="C184" s="6">
        <f t="shared" si="19"/>
        <v>583332.19999999995</v>
      </c>
      <c r="D184" s="6">
        <f t="shared" si="18"/>
        <v>0</v>
      </c>
      <c r="E184" s="6">
        <f t="shared" si="23"/>
        <v>-8333.3333333333339</v>
      </c>
      <c r="F184" s="6">
        <f t="shared" si="20"/>
        <v>2456.7075557260273</v>
      </c>
      <c r="G184" s="26"/>
      <c r="H184" s="6">
        <f t="shared" si="21"/>
        <v>574998.86666666658</v>
      </c>
      <c r="I184" s="12">
        <f t="shared" si="22"/>
        <v>10790.040889059361</v>
      </c>
    </row>
    <row r="185" spans="2:9" x14ac:dyDescent="0.2">
      <c r="B185" s="2">
        <f>EOMONTH($B184,IF(Template!$C$8=Validation!$A$2,Validation!$C$2,IF(Template!$C$8=Validation!$A$3,Validation!$C$3,IF(Template!$C$8=Validation!$A$4,Validation!$C$4,IF(Template!$C$8=Validation!$A$5,Validation!$C$5,"NEED TO SELECT PAYMENT FREQUENCY")))))+1</f>
        <v>49035</v>
      </c>
      <c r="C185" s="6">
        <f t="shared" si="19"/>
        <v>574998.86</v>
      </c>
      <c r="D185" s="6">
        <f t="shared" si="18"/>
        <v>0</v>
      </c>
      <c r="E185" s="6">
        <f t="shared" si="23"/>
        <v>-8333.3333333333339</v>
      </c>
      <c r="F185" s="6">
        <f t="shared" si="20"/>
        <v>2681.0700269424656</v>
      </c>
      <c r="G185" s="26"/>
      <c r="H185" s="6">
        <f t="shared" si="21"/>
        <v>566665.52666666661</v>
      </c>
      <c r="I185" s="12">
        <f t="shared" si="22"/>
        <v>11014.403360275799</v>
      </c>
    </row>
    <row r="186" spans="2:9" x14ac:dyDescent="0.2">
      <c r="B186" s="2">
        <f>EOMONTH($B185,IF(Template!$C$8=Validation!$A$2,Validation!$C$2,IF(Template!$C$8=Validation!$A$3,Validation!$C$3,IF(Template!$C$8=Validation!$A$4,Validation!$C$4,IF(Template!$C$8=Validation!$A$5,Validation!$C$5,"NEED TO SELECT PAYMENT FREQUENCY")))))+1</f>
        <v>49065</v>
      </c>
      <c r="C186" s="6">
        <f t="shared" si="19"/>
        <v>566665.52</v>
      </c>
      <c r="D186" s="6">
        <f t="shared" si="18"/>
        <v>0</v>
      </c>
      <c r="E186" s="6">
        <f t="shared" si="23"/>
        <v>-8333.3333333333339</v>
      </c>
      <c r="F186" s="6">
        <f t="shared" si="20"/>
        <v>2556.9811272328766</v>
      </c>
      <c r="G186" s="26"/>
      <c r="H186" s="6">
        <f t="shared" si="21"/>
        <v>558332.18666666665</v>
      </c>
      <c r="I186" s="12">
        <f t="shared" si="22"/>
        <v>10890.314460566211</v>
      </c>
    </row>
    <row r="187" spans="2:9" x14ac:dyDescent="0.2">
      <c r="B187" s="2">
        <f>EOMONTH($B186,IF(Template!$C$8=Validation!$A$2,Validation!$C$2,IF(Template!$C$8=Validation!$A$3,Validation!$C$3,IF(Template!$C$8=Validation!$A$4,Validation!$C$4,IF(Template!$C$8=Validation!$A$5,Validation!$C$5,"NEED TO SELECT PAYMENT FREQUENCY")))))+1</f>
        <v>49096</v>
      </c>
      <c r="C187" s="6">
        <f t="shared" si="19"/>
        <v>558332.18000000005</v>
      </c>
      <c r="D187" s="6">
        <f t="shared" si="18"/>
        <v>0</v>
      </c>
      <c r="E187" s="6">
        <f t="shared" si="23"/>
        <v>-8333.3333333333339</v>
      </c>
      <c r="F187" s="6">
        <f t="shared" si="20"/>
        <v>2603.3576360054794</v>
      </c>
      <c r="G187" s="26"/>
      <c r="H187" s="6">
        <f t="shared" si="21"/>
        <v>549998.84666666668</v>
      </c>
      <c r="I187" s="12">
        <f t="shared" si="22"/>
        <v>10936.690969338813</v>
      </c>
    </row>
    <row r="188" spans="2:9" x14ac:dyDescent="0.2">
      <c r="B188" s="2">
        <f>EOMONTH($B187,IF(Template!$C$8=Validation!$A$2,Validation!$C$2,IF(Template!$C$8=Validation!$A$3,Validation!$C$3,IF(Template!$C$8=Validation!$A$4,Validation!$C$4,IF(Template!$C$8=Validation!$A$5,Validation!$C$5,"NEED TO SELECT PAYMENT FREQUENCY")))))+1</f>
        <v>49126</v>
      </c>
      <c r="C188" s="6">
        <f t="shared" si="19"/>
        <v>549998.84</v>
      </c>
      <c r="D188" s="6">
        <f t="shared" si="18"/>
        <v>0</v>
      </c>
      <c r="E188" s="6">
        <f t="shared" si="23"/>
        <v>-8333.3333333333339</v>
      </c>
      <c r="F188" s="6">
        <f t="shared" si="20"/>
        <v>2481.7755876164379</v>
      </c>
      <c r="G188" s="26"/>
      <c r="H188" s="6">
        <f t="shared" si="21"/>
        <v>541665.5066666666</v>
      </c>
      <c r="I188" s="12">
        <f t="shared" si="22"/>
        <v>10815.108920949771</v>
      </c>
    </row>
    <row r="189" spans="2:9" x14ac:dyDescent="0.2">
      <c r="B189" s="2">
        <f>EOMONTH($B188,IF(Template!$C$8=Validation!$A$2,Validation!$C$2,IF(Template!$C$8=Validation!$A$3,Validation!$C$3,IF(Template!$C$8=Validation!$A$4,Validation!$C$4,IF(Template!$C$8=Validation!$A$5,Validation!$C$5,"NEED TO SELECT PAYMENT FREQUENCY")))))+1</f>
        <v>49157</v>
      </c>
      <c r="C189" s="6">
        <f t="shared" si="19"/>
        <v>541665.5</v>
      </c>
      <c r="D189" s="6">
        <f t="shared" si="18"/>
        <v>0</v>
      </c>
      <c r="E189" s="6">
        <f t="shared" si="23"/>
        <v>-8333.3333333333339</v>
      </c>
      <c r="F189" s="6">
        <f t="shared" si="20"/>
        <v>2525.6452450684928</v>
      </c>
      <c r="G189" s="26"/>
      <c r="H189" s="6">
        <f t="shared" si="21"/>
        <v>533332.16666666663</v>
      </c>
      <c r="I189" s="12">
        <f t="shared" si="22"/>
        <v>10858.978578401828</v>
      </c>
    </row>
    <row r="190" spans="2:9" x14ac:dyDescent="0.2">
      <c r="B190" s="2">
        <f>EOMONTH($B189,IF(Template!$C$8=Validation!$A$2,Validation!$C$2,IF(Template!$C$8=Validation!$A$3,Validation!$C$3,IF(Template!$C$8=Validation!$A$4,Validation!$C$4,IF(Template!$C$8=Validation!$A$5,Validation!$C$5,"NEED TO SELECT PAYMENT FREQUENCY")))))+1</f>
        <v>49188</v>
      </c>
      <c r="C190" s="6">
        <f t="shared" si="19"/>
        <v>533332.16</v>
      </c>
      <c r="D190" s="6">
        <f t="shared" si="18"/>
        <v>0</v>
      </c>
      <c r="E190" s="6">
        <f t="shared" si="23"/>
        <v>-8333.3333333333339</v>
      </c>
      <c r="F190" s="6">
        <f t="shared" si="20"/>
        <v>2486.7890496</v>
      </c>
      <c r="G190" s="26"/>
      <c r="H190" s="6">
        <f t="shared" si="21"/>
        <v>524998.82666666666</v>
      </c>
      <c r="I190" s="12">
        <f t="shared" si="22"/>
        <v>10820.122382933334</v>
      </c>
    </row>
    <row r="191" spans="2:9" x14ac:dyDescent="0.2">
      <c r="B191" s="2">
        <f>EOMONTH($B190,IF(Template!$C$8=Validation!$A$2,Validation!$C$2,IF(Template!$C$8=Validation!$A$3,Validation!$C$3,IF(Template!$C$8=Validation!$A$4,Validation!$C$4,IF(Template!$C$8=Validation!$A$5,Validation!$C$5,"NEED TO SELECT PAYMENT FREQUENCY")))))+1</f>
        <v>49218</v>
      </c>
      <c r="C191" s="6">
        <f t="shared" si="19"/>
        <v>524998.81999999995</v>
      </c>
      <c r="D191" s="6">
        <f t="shared" si="18"/>
        <v>0</v>
      </c>
      <c r="E191" s="6">
        <f t="shared" si="23"/>
        <v>-8333.3333333333339</v>
      </c>
      <c r="F191" s="6">
        <f t="shared" si="20"/>
        <v>2368.9672781917802</v>
      </c>
      <c r="G191" s="26"/>
      <c r="H191" s="6">
        <f t="shared" si="21"/>
        <v>516665.48666666663</v>
      </c>
      <c r="I191" s="12">
        <f t="shared" si="22"/>
        <v>10702.300611525114</v>
      </c>
    </row>
    <row r="192" spans="2:9" x14ac:dyDescent="0.2">
      <c r="B192" s="2">
        <f>EOMONTH($B191,IF(Template!$C$8=Validation!$A$2,Validation!$C$2,IF(Template!$C$8=Validation!$A$3,Validation!$C$3,IF(Template!$C$8=Validation!$A$4,Validation!$C$4,IF(Template!$C$8=Validation!$A$5,Validation!$C$5,"NEED TO SELECT PAYMENT FREQUENCY")))))+1</f>
        <v>49249</v>
      </c>
      <c r="C192" s="6">
        <f t="shared" si="19"/>
        <v>516665.48</v>
      </c>
      <c r="D192" s="6">
        <f t="shared" si="18"/>
        <v>0</v>
      </c>
      <c r="E192" s="6">
        <f t="shared" si="23"/>
        <v>-8333.3333333333339</v>
      </c>
      <c r="F192" s="6">
        <f t="shared" si="20"/>
        <v>2409.0766586630134</v>
      </c>
      <c r="G192" s="26"/>
      <c r="H192" s="6">
        <f t="shared" si="21"/>
        <v>508332.14666666667</v>
      </c>
      <c r="I192" s="12">
        <f t="shared" si="22"/>
        <v>10742.409991996348</v>
      </c>
    </row>
    <row r="193" spans="2:9" x14ac:dyDescent="0.2">
      <c r="B193" s="2">
        <f>EOMONTH($B192,IF(Template!$C$8=Validation!$A$2,Validation!$C$2,IF(Template!$C$8=Validation!$A$3,Validation!$C$3,IF(Template!$C$8=Validation!$A$4,Validation!$C$4,IF(Template!$C$8=Validation!$A$5,Validation!$C$5,"NEED TO SELECT PAYMENT FREQUENCY")))))+1</f>
        <v>49279</v>
      </c>
      <c r="C193" s="6">
        <f t="shared" si="19"/>
        <v>508332.14</v>
      </c>
      <c r="D193" s="6">
        <f t="shared" si="18"/>
        <v>0</v>
      </c>
      <c r="E193" s="6">
        <f t="shared" si="23"/>
        <v>-8333.3333333333339</v>
      </c>
      <c r="F193" s="6">
        <f t="shared" si="20"/>
        <v>2293.7617385753424</v>
      </c>
      <c r="G193" s="26"/>
      <c r="H193" s="6">
        <f t="shared" si="21"/>
        <v>499998.8066666667</v>
      </c>
      <c r="I193" s="12">
        <f t="shared" si="22"/>
        <v>10627.095071908676</v>
      </c>
    </row>
    <row r="194" spans="2:9" x14ac:dyDescent="0.2">
      <c r="B194" s="2">
        <f>EOMONTH($B193,IF(Template!$C$8=Validation!$A$2,Validation!$C$2,IF(Template!$C$8=Validation!$A$3,Validation!$C$3,IF(Template!$C$8=Validation!$A$4,Validation!$C$4,IF(Template!$C$8=Validation!$A$5,Validation!$C$5,"NEED TO SELECT PAYMENT FREQUENCY")))))+1</f>
        <v>49310</v>
      </c>
      <c r="C194" s="6">
        <f t="shared" si="19"/>
        <v>499998.8</v>
      </c>
      <c r="D194" s="6">
        <f t="shared" si="18"/>
        <v>0</v>
      </c>
      <c r="E194" s="6">
        <f t="shared" si="23"/>
        <v>-8333.3333333333339</v>
      </c>
      <c r="F194" s="6">
        <f t="shared" si="20"/>
        <v>2331.3642677260273</v>
      </c>
      <c r="G194" s="26"/>
      <c r="H194" s="6">
        <f t="shared" si="21"/>
        <v>491665.46666666667</v>
      </c>
      <c r="I194" s="12">
        <f t="shared" si="22"/>
        <v>10664.697601059361</v>
      </c>
    </row>
    <row r="195" spans="2:9" x14ac:dyDescent="0.2">
      <c r="B195" s="2">
        <f>EOMONTH($B194,IF(Template!$C$8=Validation!$A$2,Validation!$C$2,IF(Template!$C$8=Validation!$A$3,Validation!$C$3,IF(Template!$C$8=Validation!$A$4,Validation!$C$4,IF(Template!$C$8=Validation!$A$5,Validation!$C$5,"NEED TO SELECT PAYMENT FREQUENCY")))))+1</f>
        <v>49341</v>
      </c>
      <c r="C195" s="6">
        <f t="shared" si="19"/>
        <v>491665.46</v>
      </c>
      <c r="D195" s="6">
        <f t="shared" si="18"/>
        <v>0</v>
      </c>
      <c r="E195" s="6">
        <f t="shared" si="23"/>
        <v>-8333.3333333333339</v>
      </c>
      <c r="F195" s="6">
        <f t="shared" si="20"/>
        <v>2292.5080722575344</v>
      </c>
      <c r="G195" s="26"/>
      <c r="H195" s="6">
        <f t="shared" si="21"/>
        <v>483332.12666666671</v>
      </c>
      <c r="I195" s="12">
        <f t="shared" si="22"/>
        <v>10625.841405590869</v>
      </c>
    </row>
    <row r="196" spans="2:9" x14ac:dyDescent="0.2">
      <c r="B196" s="2">
        <f>EOMONTH($B195,IF(Template!$C$8=Validation!$A$2,Validation!$C$2,IF(Template!$C$8=Validation!$A$3,Validation!$C$3,IF(Template!$C$8=Validation!$A$4,Validation!$C$4,IF(Template!$C$8=Validation!$A$5,Validation!$C$5,"NEED TO SELECT PAYMENT FREQUENCY")))))+1</f>
        <v>49369</v>
      </c>
      <c r="C196" s="6">
        <f t="shared" si="19"/>
        <v>483332.12</v>
      </c>
      <c r="D196" s="6">
        <f t="shared" si="18"/>
        <v>0</v>
      </c>
      <c r="E196" s="6">
        <f t="shared" si="23"/>
        <v>-8333.3333333333339</v>
      </c>
      <c r="F196" s="6">
        <f t="shared" si="20"/>
        <v>2035.5565338739725</v>
      </c>
      <c r="G196" s="26"/>
      <c r="H196" s="6">
        <f t="shared" si="21"/>
        <v>474998.78666666668</v>
      </c>
      <c r="I196" s="12">
        <f t="shared" si="22"/>
        <v>10368.889867207306</v>
      </c>
    </row>
    <row r="197" spans="2:9" x14ac:dyDescent="0.2">
      <c r="B197" s="2">
        <f>EOMONTH($B196,IF(Template!$C$8=Validation!$A$2,Validation!$C$2,IF(Template!$C$8=Validation!$A$3,Validation!$C$3,IF(Template!$C$8=Validation!$A$4,Validation!$C$4,IF(Template!$C$8=Validation!$A$5,Validation!$C$5,"NEED TO SELECT PAYMENT FREQUENCY")))))+1</f>
        <v>49400</v>
      </c>
      <c r="C197" s="6">
        <f t="shared" si="19"/>
        <v>474998.78</v>
      </c>
      <c r="D197" s="6">
        <f t="shared" si="18"/>
        <v>0</v>
      </c>
      <c r="E197" s="6">
        <f t="shared" si="23"/>
        <v>-8333.3333333333339</v>
      </c>
      <c r="F197" s="6">
        <f t="shared" si="20"/>
        <v>2214.7956813205478</v>
      </c>
      <c r="G197" s="26"/>
      <c r="H197" s="6">
        <f t="shared" si="21"/>
        <v>466665.44666666671</v>
      </c>
      <c r="I197" s="12">
        <f t="shared" si="22"/>
        <v>10548.129014653881</v>
      </c>
    </row>
    <row r="198" spans="2:9" x14ac:dyDescent="0.2">
      <c r="B198" s="2">
        <f>EOMONTH($B197,IF(Template!$C$8=Validation!$A$2,Validation!$C$2,IF(Template!$C$8=Validation!$A$3,Validation!$C$3,IF(Template!$C$8=Validation!$A$4,Validation!$C$4,IF(Template!$C$8=Validation!$A$5,Validation!$C$5,"NEED TO SELECT PAYMENT FREQUENCY")))))+1</f>
        <v>49430</v>
      </c>
      <c r="C198" s="6">
        <f t="shared" si="19"/>
        <v>466665.44</v>
      </c>
      <c r="D198" s="6">
        <f t="shared" si="18"/>
        <v>0</v>
      </c>
      <c r="E198" s="6">
        <f t="shared" si="23"/>
        <v>-8333.3333333333339</v>
      </c>
      <c r="F198" s="6">
        <f t="shared" si="20"/>
        <v>2105.747889534246</v>
      </c>
      <c r="G198" s="26"/>
      <c r="H198" s="6">
        <f t="shared" si="21"/>
        <v>458332.10666666669</v>
      </c>
      <c r="I198" s="12">
        <f t="shared" si="22"/>
        <v>10439.08122286758</v>
      </c>
    </row>
    <row r="199" spans="2:9" x14ac:dyDescent="0.2">
      <c r="B199" s="2">
        <f>EOMONTH($B198,IF(Template!$C$8=Validation!$A$2,Validation!$C$2,IF(Template!$C$8=Validation!$A$3,Validation!$C$3,IF(Template!$C$8=Validation!$A$4,Validation!$C$4,IF(Template!$C$8=Validation!$A$5,Validation!$C$5,"NEED TO SELECT PAYMENT FREQUENCY")))))+1</f>
        <v>49461</v>
      </c>
      <c r="C199" s="6">
        <f t="shared" si="19"/>
        <v>458332.1</v>
      </c>
      <c r="D199" s="6">
        <f t="shared" si="18"/>
        <v>0</v>
      </c>
      <c r="E199" s="6">
        <f t="shared" si="23"/>
        <v>-8333.3333333333339</v>
      </c>
      <c r="F199" s="6">
        <f t="shared" si="20"/>
        <v>2137.0832903835612</v>
      </c>
      <c r="G199" s="26"/>
      <c r="H199" s="6">
        <f t="shared" si="21"/>
        <v>449998.76666666666</v>
      </c>
      <c r="I199" s="12">
        <f t="shared" si="22"/>
        <v>10470.416623716896</v>
      </c>
    </row>
    <row r="200" spans="2:9" x14ac:dyDescent="0.2">
      <c r="B200" s="2">
        <f>EOMONTH($B199,IF(Template!$C$8=Validation!$A$2,Validation!$C$2,IF(Template!$C$8=Validation!$A$3,Validation!$C$3,IF(Template!$C$8=Validation!$A$4,Validation!$C$4,IF(Template!$C$8=Validation!$A$5,Validation!$C$5,"NEED TO SELECT PAYMENT FREQUENCY")))))+1</f>
        <v>49491</v>
      </c>
      <c r="C200" s="6">
        <f t="shared" si="19"/>
        <v>449998.76</v>
      </c>
      <c r="D200" s="6">
        <f t="shared" si="18"/>
        <v>0</v>
      </c>
      <c r="E200" s="6">
        <f t="shared" si="23"/>
        <v>-8333.3333333333339</v>
      </c>
      <c r="F200" s="6">
        <f t="shared" si="20"/>
        <v>2030.5423499178082</v>
      </c>
      <c r="G200" s="26"/>
      <c r="H200" s="6">
        <f t="shared" si="21"/>
        <v>441665.4266666667</v>
      </c>
      <c r="I200" s="12">
        <f t="shared" si="22"/>
        <v>10363.875683251143</v>
      </c>
    </row>
    <row r="201" spans="2:9" x14ac:dyDescent="0.2">
      <c r="B201" s="2">
        <f>EOMONTH($B200,IF(Template!$C$8=Validation!$A$2,Validation!$C$2,IF(Template!$C$8=Validation!$A$3,Validation!$C$3,IF(Template!$C$8=Validation!$A$4,Validation!$C$4,IF(Template!$C$8=Validation!$A$5,Validation!$C$5,"NEED TO SELECT PAYMENT FREQUENCY")))))+1</f>
        <v>49522</v>
      </c>
      <c r="C201" s="6">
        <f t="shared" si="19"/>
        <v>441665.42</v>
      </c>
      <c r="D201" s="6">
        <f t="shared" si="18"/>
        <v>0</v>
      </c>
      <c r="E201" s="6">
        <f t="shared" si="23"/>
        <v>-8333.3333333333339</v>
      </c>
      <c r="F201" s="6">
        <f t="shared" si="20"/>
        <v>2059.3708994465751</v>
      </c>
      <c r="G201" s="26"/>
      <c r="H201" s="6">
        <f t="shared" si="21"/>
        <v>433332.08666666667</v>
      </c>
      <c r="I201" s="12">
        <f t="shared" si="22"/>
        <v>10392.70423277991</v>
      </c>
    </row>
    <row r="202" spans="2:9" x14ac:dyDescent="0.2">
      <c r="B202" s="2">
        <f>EOMONTH($B201,IF(Template!$C$8=Validation!$A$2,Validation!$C$2,IF(Template!$C$8=Validation!$A$3,Validation!$C$3,IF(Template!$C$8=Validation!$A$4,Validation!$C$4,IF(Template!$C$8=Validation!$A$5,Validation!$C$5,"NEED TO SELECT PAYMENT FREQUENCY")))))+1</f>
        <v>49553</v>
      </c>
      <c r="C202" s="6">
        <f t="shared" si="19"/>
        <v>433332.08</v>
      </c>
      <c r="D202" s="6">
        <f t="shared" si="18"/>
        <v>0</v>
      </c>
      <c r="E202" s="6">
        <f t="shared" si="23"/>
        <v>-8333.3333333333339</v>
      </c>
      <c r="F202" s="6">
        <f t="shared" si="20"/>
        <v>2020.5147039780823</v>
      </c>
      <c r="G202" s="26"/>
      <c r="H202" s="6">
        <f t="shared" si="21"/>
        <v>424998.7466666667</v>
      </c>
      <c r="I202" s="12">
        <f t="shared" si="22"/>
        <v>10353.848037311416</v>
      </c>
    </row>
    <row r="203" spans="2:9" x14ac:dyDescent="0.2">
      <c r="B203" s="2">
        <f>EOMONTH($B202,IF(Template!$C$8=Validation!$A$2,Validation!$C$2,IF(Template!$C$8=Validation!$A$3,Validation!$C$3,IF(Template!$C$8=Validation!$A$4,Validation!$C$4,IF(Template!$C$8=Validation!$A$5,Validation!$C$5,"NEED TO SELECT PAYMENT FREQUENCY")))))+1</f>
        <v>49583</v>
      </c>
      <c r="C203" s="6">
        <f t="shared" si="19"/>
        <v>424998.74</v>
      </c>
      <c r="D203" s="6">
        <f t="shared" ref="D203:D266" si="24">IF($B203=$C$6,$C$4,0)</f>
        <v>0</v>
      </c>
      <c r="E203" s="6">
        <f t="shared" si="23"/>
        <v>-8333.3333333333339</v>
      </c>
      <c r="F203" s="6">
        <f t="shared" si="20"/>
        <v>1917.7340404931506</v>
      </c>
      <c r="G203" s="26"/>
      <c r="H203" s="6">
        <f t="shared" si="21"/>
        <v>416665.40666666668</v>
      </c>
      <c r="I203" s="12">
        <f t="shared" si="22"/>
        <v>10251.067373826485</v>
      </c>
    </row>
    <row r="204" spans="2:9" x14ac:dyDescent="0.2">
      <c r="B204" s="2">
        <f>EOMONTH($B203,IF(Template!$C$8=Validation!$A$2,Validation!$C$2,IF(Template!$C$8=Validation!$A$3,Validation!$C$3,IF(Template!$C$8=Validation!$A$4,Validation!$C$4,IF(Template!$C$8=Validation!$A$5,Validation!$C$5,"NEED TO SELECT PAYMENT FREQUENCY")))))+1</f>
        <v>49614</v>
      </c>
      <c r="C204" s="6">
        <f t="shared" si="19"/>
        <v>416665.4</v>
      </c>
      <c r="D204" s="6">
        <f t="shared" si="24"/>
        <v>0</v>
      </c>
      <c r="E204" s="6">
        <f t="shared" si="23"/>
        <v>-8333.3333333333339</v>
      </c>
      <c r="F204" s="6">
        <f t="shared" si="20"/>
        <v>1942.8023130410959</v>
      </c>
      <c r="G204" s="26"/>
      <c r="H204" s="6">
        <f t="shared" si="21"/>
        <v>408332.06666666671</v>
      </c>
      <c r="I204" s="12">
        <f t="shared" si="22"/>
        <v>10276.135646374431</v>
      </c>
    </row>
    <row r="205" spans="2:9" x14ac:dyDescent="0.2">
      <c r="B205" s="2">
        <f>EOMONTH($B204,IF(Template!$C$8=Validation!$A$2,Validation!$C$2,IF(Template!$C$8=Validation!$A$3,Validation!$C$3,IF(Template!$C$8=Validation!$A$4,Validation!$C$4,IF(Template!$C$8=Validation!$A$5,Validation!$C$5,"NEED TO SELECT PAYMENT FREQUENCY")))))+1</f>
        <v>49644</v>
      </c>
      <c r="C205" s="6">
        <f t="shared" si="19"/>
        <v>408332.06</v>
      </c>
      <c r="D205" s="6">
        <f t="shared" si="24"/>
        <v>0</v>
      </c>
      <c r="E205" s="6">
        <f t="shared" si="23"/>
        <v>-8333.3333333333339</v>
      </c>
      <c r="F205" s="6">
        <f t="shared" si="20"/>
        <v>1842.5285008767121</v>
      </c>
      <c r="G205" s="26"/>
      <c r="H205" s="6">
        <f t="shared" si="21"/>
        <v>399998.72666666668</v>
      </c>
      <c r="I205" s="12">
        <f t="shared" si="22"/>
        <v>10175.861834210045</v>
      </c>
    </row>
    <row r="206" spans="2:9" x14ac:dyDescent="0.2">
      <c r="B206" s="2">
        <f>EOMONTH($B205,IF(Template!$C$8=Validation!$A$2,Validation!$C$2,IF(Template!$C$8=Validation!$A$3,Validation!$C$3,IF(Template!$C$8=Validation!$A$4,Validation!$C$4,IF(Template!$C$8=Validation!$A$5,Validation!$C$5,"NEED TO SELECT PAYMENT FREQUENCY")))))+1</f>
        <v>49675</v>
      </c>
      <c r="C206" s="6">
        <f t="shared" si="19"/>
        <v>399998.71999999997</v>
      </c>
      <c r="D206" s="6">
        <f t="shared" si="24"/>
        <v>0</v>
      </c>
      <c r="E206" s="6">
        <f t="shared" si="23"/>
        <v>-8333.3333333333339</v>
      </c>
      <c r="F206" s="6">
        <f t="shared" si="20"/>
        <v>1865.0899221041095</v>
      </c>
      <c r="G206" s="26"/>
      <c r="H206" s="6">
        <f t="shared" si="21"/>
        <v>391665.38666666666</v>
      </c>
      <c r="I206" s="12">
        <f t="shared" si="22"/>
        <v>10198.423255437443</v>
      </c>
    </row>
    <row r="207" spans="2:9" x14ac:dyDescent="0.2">
      <c r="B207" s="2">
        <f>EOMONTH($B206,IF(Template!$C$8=Validation!$A$2,Validation!$C$2,IF(Template!$C$8=Validation!$A$3,Validation!$C$3,IF(Template!$C$8=Validation!$A$4,Validation!$C$4,IF(Template!$C$8=Validation!$A$5,Validation!$C$5,"NEED TO SELECT PAYMENT FREQUENCY")))))+1</f>
        <v>49706</v>
      </c>
      <c r="C207" s="6">
        <f t="shared" ref="C207:C270" si="25">ROUNDDOWN(H206,2)</f>
        <v>391665.38</v>
      </c>
      <c r="D207" s="6">
        <f t="shared" si="24"/>
        <v>0</v>
      </c>
      <c r="E207" s="6">
        <f t="shared" si="23"/>
        <v>-8333.3333333333339</v>
      </c>
      <c r="F207" s="6">
        <f t="shared" si="20"/>
        <v>1826.2337266356162</v>
      </c>
      <c r="G207" s="26"/>
      <c r="H207" s="6">
        <f t="shared" si="21"/>
        <v>383332.04666666669</v>
      </c>
      <c r="I207" s="12">
        <f t="shared" si="22"/>
        <v>10159.567059968951</v>
      </c>
    </row>
    <row r="208" spans="2:9" x14ac:dyDescent="0.2">
      <c r="B208" s="2">
        <f>EOMONTH($B207,IF(Template!$C$8=Validation!$A$2,Validation!$C$2,IF(Template!$C$8=Validation!$A$3,Validation!$C$3,IF(Template!$C$8=Validation!$A$4,Validation!$C$4,IF(Template!$C$8=Validation!$A$5,Validation!$C$5,"NEED TO SELECT PAYMENT FREQUENCY")))))+1</f>
        <v>49735</v>
      </c>
      <c r="C208" s="6">
        <f t="shared" si="25"/>
        <v>383332.04</v>
      </c>
      <c r="D208" s="6">
        <f t="shared" si="24"/>
        <v>0</v>
      </c>
      <c r="E208" s="6">
        <f t="shared" si="23"/>
        <v>-8333.3333333333339</v>
      </c>
      <c r="F208" s="6">
        <f t="shared" si="20"/>
        <v>1672.0628517369864</v>
      </c>
      <c r="G208" s="26"/>
      <c r="H208" s="6">
        <f t="shared" si="21"/>
        <v>374998.70666666667</v>
      </c>
      <c r="I208" s="12">
        <f t="shared" si="22"/>
        <v>10005.39618507032</v>
      </c>
    </row>
    <row r="209" spans="2:9" x14ac:dyDescent="0.2">
      <c r="B209" s="2">
        <f>EOMONTH($B208,IF(Template!$C$8=Validation!$A$2,Validation!$C$2,IF(Template!$C$8=Validation!$A$3,Validation!$C$3,IF(Template!$C$8=Validation!$A$4,Validation!$C$4,IF(Template!$C$8=Validation!$A$5,Validation!$C$5,"NEED TO SELECT PAYMENT FREQUENCY")))))+1</f>
        <v>49766</v>
      </c>
      <c r="C209" s="6">
        <f t="shared" si="25"/>
        <v>374998.7</v>
      </c>
      <c r="D209" s="6">
        <f t="shared" si="24"/>
        <v>0</v>
      </c>
      <c r="E209" s="6">
        <f t="shared" si="23"/>
        <v>-8333.3333333333339</v>
      </c>
      <c r="F209" s="6">
        <f t="shared" si="20"/>
        <v>1748.5213356986301</v>
      </c>
      <c r="G209" s="26"/>
      <c r="H209" s="6">
        <f t="shared" si="21"/>
        <v>366665.3666666667</v>
      </c>
      <c r="I209" s="12">
        <f t="shared" si="22"/>
        <v>10081.854669031964</v>
      </c>
    </row>
    <row r="210" spans="2:9" x14ac:dyDescent="0.2">
      <c r="B210" s="2">
        <f>EOMONTH($B209,IF(Template!$C$8=Validation!$A$2,Validation!$C$2,IF(Template!$C$8=Validation!$A$3,Validation!$C$3,IF(Template!$C$8=Validation!$A$4,Validation!$C$4,IF(Template!$C$8=Validation!$A$5,Validation!$C$5,"NEED TO SELECT PAYMENT FREQUENCY")))))+1</f>
        <v>49796</v>
      </c>
      <c r="C210" s="6">
        <f t="shared" si="25"/>
        <v>366665.36</v>
      </c>
      <c r="D210" s="6">
        <f t="shared" si="24"/>
        <v>0</v>
      </c>
      <c r="E210" s="6">
        <f t="shared" si="23"/>
        <v>-8333.3333333333339</v>
      </c>
      <c r="F210" s="6">
        <f t="shared" si="20"/>
        <v>1654.5146518356162</v>
      </c>
      <c r="G210" s="26"/>
      <c r="H210" s="6">
        <f t="shared" si="21"/>
        <v>358332.02666666667</v>
      </c>
      <c r="I210" s="12">
        <f t="shared" si="22"/>
        <v>9987.8479851689499</v>
      </c>
    </row>
    <row r="211" spans="2:9" x14ac:dyDescent="0.2">
      <c r="B211" s="2">
        <f>EOMONTH($B210,IF(Template!$C$8=Validation!$A$2,Validation!$C$2,IF(Template!$C$8=Validation!$A$3,Validation!$C$3,IF(Template!$C$8=Validation!$A$4,Validation!$C$4,IF(Template!$C$8=Validation!$A$5,Validation!$C$5,"NEED TO SELECT PAYMENT FREQUENCY")))))+1</f>
        <v>49827</v>
      </c>
      <c r="C211" s="6">
        <f t="shared" si="25"/>
        <v>358332.02</v>
      </c>
      <c r="D211" s="6">
        <f t="shared" si="24"/>
        <v>0</v>
      </c>
      <c r="E211" s="6">
        <f t="shared" si="23"/>
        <v>-8333.3333333333339</v>
      </c>
      <c r="F211" s="6">
        <f t="shared" si="20"/>
        <v>1670.8089447616439</v>
      </c>
      <c r="G211" s="26"/>
      <c r="H211" s="6">
        <f t="shared" si="21"/>
        <v>349998.6866666667</v>
      </c>
      <c r="I211" s="12">
        <f t="shared" si="22"/>
        <v>10004.142278094978</v>
      </c>
    </row>
    <row r="212" spans="2:9" x14ac:dyDescent="0.2">
      <c r="B212" s="2">
        <f>EOMONTH($B211,IF(Template!$C$8=Validation!$A$2,Validation!$C$2,IF(Template!$C$8=Validation!$A$3,Validation!$C$3,IF(Template!$C$8=Validation!$A$4,Validation!$C$4,IF(Template!$C$8=Validation!$A$5,Validation!$C$5,"NEED TO SELECT PAYMENT FREQUENCY")))))+1</f>
        <v>49857</v>
      </c>
      <c r="C212" s="6">
        <f t="shared" si="25"/>
        <v>349998.68</v>
      </c>
      <c r="D212" s="6">
        <f t="shared" si="24"/>
        <v>0</v>
      </c>
      <c r="E212" s="6">
        <f t="shared" si="23"/>
        <v>-8333.3333333333339</v>
      </c>
      <c r="F212" s="6">
        <f t="shared" si="20"/>
        <v>1579.3091122191779</v>
      </c>
      <c r="G212" s="26"/>
      <c r="H212" s="6">
        <f t="shared" si="21"/>
        <v>341665.34666666668</v>
      </c>
      <c r="I212" s="12">
        <f t="shared" si="22"/>
        <v>9912.6424455525121</v>
      </c>
    </row>
    <row r="213" spans="2:9" x14ac:dyDescent="0.2">
      <c r="B213" s="2">
        <f>EOMONTH($B212,IF(Template!$C$8=Validation!$A$2,Validation!$C$2,IF(Template!$C$8=Validation!$A$3,Validation!$C$3,IF(Template!$C$8=Validation!$A$4,Validation!$C$4,IF(Template!$C$8=Validation!$A$5,Validation!$C$5,"NEED TO SELECT PAYMENT FREQUENCY")))))+1</f>
        <v>49888</v>
      </c>
      <c r="C213" s="6">
        <f t="shared" si="25"/>
        <v>341665.34</v>
      </c>
      <c r="D213" s="6">
        <f t="shared" si="24"/>
        <v>0</v>
      </c>
      <c r="E213" s="6">
        <f t="shared" si="23"/>
        <v>-8333.3333333333339</v>
      </c>
      <c r="F213" s="6">
        <f t="shared" si="20"/>
        <v>1593.0965538246576</v>
      </c>
      <c r="G213" s="26"/>
      <c r="H213" s="6">
        <f t="shared" si="21"/>
        <v>333332.00666666671</v>
      </c>
      <c r="I213" s="12">
        <f t="shared" si="22"/>
        <v>9926.4298871579922</v>
      </c>
    </row>
    <row r="214" spans="2:9" x14ac:dyDescent="0.2">
      <c r="B214" s="2">
        <f>EOMONTH($B213,IF(Template!$C$8=Validation!$A$2,Validation!$C$2,IF(Template!$C$8=Validation!$A$3,Validation!$C$3,IF(Template!$C$8=Validation!$A$4,Validation!$C$4,IF(Template!$C$8=Validation!$A$5,Validation!$C$5,"NEED TO SELECT PAYMENT FREQUENCY")))))+1</f>
        <v>49919</v>
      </c>
      <c r="C214" s="6">
        <f t="shared" si="25"/>
        <v>333332</v>
      </c>
      <c r="D214" s="6">
        <f t="shared" si="24"/>
        <v>0</v>
      </c>
      <c r="E214" s="6">
        <f t="shared" si="23"/>
        <v>-8333.3333333333339</v>
      </c>
      <c r="F214" s="6">
        <f t="shared" si="20"/>
        <v>1554.2403583561641</v>
      </c>
      <c r="G214" s="26"/>
      <c r="H214" s="6">
        <f t="shared" si="21"/>
        <v>324998.66666666669</v>
      </c>
      <c r="I214" s="12">
        <f t="shared" si="22"/>
        <v>9887.5736916894984</v>
      </c>
    </row>
    <row r="215" spans="2:9" x14ac:dyDescent="0.2">
      <c r="B215" s="2">
        <f>EOMONTH($B214,IF(Template!$C$8=Validation!$A$2,Validation!$C$2,IF(Template!$C$8=Validation!$A$3,Validation!$C$3,IF(Template!$C$8=Validation!$A$4,Validation!$C$4,IF(Template!$C$8=Validation!$A$5,Validation!$C$5,"NEED TO SELECT PAYMENT FREQUENCY")))))+1</f>
        <v>49949</v>
      </c>
      <c r="C215" s="6">
        <f t="shared" si="25"/>
        <v>324998.65999999997</v>
      </c>
      <c r="D215" s="6">
        <f t="shared" si="24"/>
        <v>0</v>
      </c>
      <c r="E215" s="6">
        <f t="shared" si="23"/>
        <v>-8333.3333333333339</v>
      </c>
      <c r="F215" s="6">
        <f t="shared" si="20"/>
        <v>1466.5008027945203</v>
      </c>
      <c r="G215" s="26"/>
      <c r="H215" s="6">
        <f t="shared" si="21"/>
        <v>316665.32666666666</v>
      </c>
      <c r="I215" s="12">
        <f t="shared" si="22"/>
        <v>9799.8341361278544</v>
      </c>
    </row>
    <row r="216" spans="2:9" x14ac:dyDescent="0.2">
      <c r="B216" s="2">
        <f>EOMONTH($B215,IF(Template!$C$8=Validation!$A$2,Validation!$C$2,IF(Template!$C$8=Validation!$A$3,Validation!$C$3,IF(Template!$C$8=Validation!$A$4,Validation!$C$4,IF(Template!$C$8=Validation!$A$5,Validation!$C$5,"NEED TO SELECT PAYMENT FREQUENCY")))))+1</f>
        <v>49980</v>
      </c>
      <c r="C216" s="6">
        <f t="shared" si="25"/>
        <v>316665.32</v>
      </c>
      <c r="D216" s="6">
        <f t="shared" si="24"/>
        <v>0</v>
      </c>
      <c r="E216" s="6">
        <f t="shared" si="23"/>
        <v>-8333.3333333333339</v>
      </c>
      <c r="F216" s="6">
        <f t="shared" si="20"/>
        <v>1476.5279674191781</v>
      </c>
      <c r="G216" s="26"/>
      <c r="H216" s="6">
        <f t="shared" si="21"/>
        <v>308331.98666666669</v>
      </c>
      <c r="I216" s="12">
        <f t="shared" si="22"/>
        <v>9809.8613007525128</v>
      </c>
    </row>
    <row r="217" spans="2:9" x14ac:dyDescent="0.2">
      <c r="B217" s="2">
        <f>EOMONTH($B216,IF(Template!$C$8=Validation!$A$2,Validation!$C$2,IF(Template!$C$8=Validation!$A$3,Validation!$C$3,IF(Template!$C$8=Validation!$A$4,Validation!$C$4,IF(Template!$C$8=Validation!$A$5,Validation!$C$5,"NEED TO SELECT PAYMENT FREQUENCY")))))+1</f>
        <v>50010</v>
      </c>
      <c r="C217" s="6">
        <f t="shared" si="25"/>
        <v>308331.98</v>
      </c>
      <c r="D217" s="6">
        <f t="shared" si="24"/>
        <v>0</v>
      </c>
      <c r="E217" s="6">
        <f t="shared" si="23"/>
        <v>-8333.3333333333339</v>
      </c>
      <c r="F217" s="6">
        <f t="shared" si="20"/>
        <v>1391.2952631780818</v>
      </c>
      <c r="G217" s="26"/>
      <c r="H217" s="6">
        <f t="shared" si="21"/>
        <v>299998.64666666667</v>
      </c>
      <c r="I217" s="12">
        <f t="shared" si="22"/>
        <v>9724.6285965114148</v>
      </c>
    </row>
    <row r="218" spans="2:9" x14ac:dyDescent="0.2">
      <c r="B218" s="2">
        <f>EOMONTH($B217,IF(Template!$C$8=Validation!$A$2,Validation!$C$2,IF(Template!$C$8=Validation!$A$3,Validation!$C$3,IF(Template!$C$8=Validation!$A$4,Validation!$C$4,IF(Template!$C$8=Validation!$A$5,Validation!$C$5,"NEED TO SELECT PAYMENT FREQUENCY")))))+1</f>
        <v>50041</v>
      </c>
      <c r="C218" s="6">
        <f t="shared" si="25"/>
        <v>299998.64</v>
      </c>
      <c r="D218" s="6">
        <f t="shared" si="24"/>
        <v>0</v>
      </c>
      <c r="E218" s="6">
        <f t="shared" si="23"/>
        <v>-8333.3333333333339</v>
      </c>
      <c r="F218" s="6">
        <f t="shared" si="20"/>
        <v>1398.8155764821918</v>
      </c>
      <c r="G218" s="26"/>
      <c r="H218" s="6">
        <f t="shared" si="21"/>
        <v>291665.3066666667</v>
      </c>
      <c r="I218" s="12">
        <f t="shared" si="22"/>
        <v>9732.1489098155253</v>
      </c>
    </row>
    <row r="219" spans="2:9" x14ac:dyDescent="0.2">
      <c r="B219" s="2">
        <f>EOMONTH($B218,IF(Template!$C$8=Validation!$A$2,Validation!$C$2,IF(Template!$C$8=Validation!$A$3,Validation!$C$3,IF(Template!$C$8=Validation!$A$4,Validation!$C$4,IF(Template!$C$8=Validation!$A$5,Validation!$C$5,"NEED TO SELECT PAYMENT FREQUENCY")))))+1</f>
        <v>50072</v>
      </c>
      <c r="C219" s="6">
        <f t="shared" si="25"/>
        <v>291665.3</v>
      </c>
      <c r="D219" s="6">
        <f t="shared" si="24"/>
        <v>0</v>
      </c>
      <c r="E219" s="6">
        <f t="shared" si="23"/>
        <v>-8333.3333333333339</v>
      </c>
      <c r="F219" s="6">
        <f t="shared" si="20"/>
        <v>1359.9593810136985</v>
      </c>
      <c r="G219" s="26"/>
      <c r="H219" s="6">
        <f t="shared" si="21"/>
        <v>283331.96666666667</v>
      </c>
      <c r="I219" s="12">
        <f t="shared" si="22"/>
        <v>9693.2927143470333</v>
      </c>
    </row>
    <row r="220" spans="2:9" x14ac:dyDescent="0.2">
      <c r="B220" s="2">
        <f>EOMONTH($B219,IF(Template!$C$8=Validation!$A$2,Validation!$C$2,IF(Template!$C$8=Validation!$A$3,Validation!$C$3,IF(Template!$C$8=Validation!$A$4,Validation!$C$4,IF(Template!$C$8=Validation!$A$5,Validation!$C$5,"NEED TO SELECT PAYMENT FREQUENCY")))))+1</f>
        <v>50100</v>
      </c>
      <c r="C220" s="6">
        <f t="shared" si="25"/>
        <v>283331.96000000002</v>
      </c>
      <c r="D220" s="6">
        <f t="shared" si="24"/>
        <v>0</v>
      </c>
      <c r="E220" s="6">
        <f t="shared" si="23"/>
        <v>-8333.3333333333339</v>
      </c>
      <c r="F220" s="6">
        <f t="shared" si="20"/>
        <v>1193.2544901698632</v>
      </c>
      <c r="G220" s="26"/>
      <c r="H220" s="6">
        <f t="shared" si="21"/>
        <v>274998.62666666671</v>
      </c>
      <c r="I220" s="12">
        <f t="shared" si="22"/>
        <v>9526.5878235031978</v>
      </c>
    </row>
    <row r="221" spans="2:9" x14ac:dyDescent="0.2">
      <c r="B221" s="2">
        <f>EOMONTH($B220,IF(Template!$C$8=Validation!$A$2,Validation!$C$2,IF(Template!$C$8=Validation!$A$3,Validation!$C$3,IF(Template!$C$8=Validation!$A$4,Validation!$C$4,IF(Template!$C$8=Validation!$A$5,Validation!$C$5,"NEED TO SELECT PAYMENT FREQUENCY")))))+1</f>
        <v>50131</v>
      </c>
      <c r="C221" s="6">
        <f t="shared" si="25"/>
        <v>274998.62</v>
      </c>
      <c r="D221" s="6">
        <f t="shared" si="24"/>
        <v>0</v>
      </c>
      <c r="E221" s="6">
        <f t="shared" si="23"/>
        <v>-8333.3333333333339</v>
      </c>
      <c r="F221" s="6">
        <f t="shared" si="20"/>
        <v>1282.2469900767123</v>
      </c>
      <c r="G221" s="26"/>
      <c r="H221" s="6">
        <f t="shared" si="21"/>
        <v>266665.28666666668</v>
      </c>
      <c r="I221" s="12">
        <f t="shared" si="22"/>
        <v>9615.5803234100458</v>
      </c>
    </row>
    <row r="222" spans="2:9" x14ac:dyDescent="0.2">
      <c r="B222" s="2">
        <f>EOMONTH($B221,IF(Template!$C$8=Validation!$A$2,Validation!$C$2,IF(Template!$C$8=Validation!$A$3,Validation!$C$3,IF(Template!$C$8=Validation!$A$4,Validation!$C$4,IF(Template!$C$8=Validation!$A$5,Validation!$C$5,"NEED TO SELECT PAYMENT FREQUENCY")))))+1</f>
        <v>50161</v>
      </c>
      <c r="C222" s="6">
        <f t="shared" si="25"/>
        <v>266665.28000000003</v>
      </c>
      <c r="D222" s="6">
        <f t="shared" si="24"/>
        <v>0</v>
      </c>
      <c r="E222" s="6">
        <f t="shared" si="23"/>
        <v>-8333.3333333333339</v>
      </c>
      <c r="F222" s="6">
        <f t="shared" si="20"/>
        <v>1203.2814141369863</v>
      </c>
      <c r="G222" s="26"/>
      <c r="H222" s="6">
        <f t="shared" si="21"/>
        <v>258331.94666666668</v>
      </c>
      <c r="I222" s="12">
        <f t="shared" si="22"/>
        <v>9536.6147474703212</v>
      </c>
    </row>
    <row r="223" spans="2:9" x14ac:dyDescent="0.2">
      <c r="B223" s="2">
        <f>EOMONTH($B222,IF(Template!$C$8=Validation!$A$2,Validation!$C$2,IF(Template!$C$8=Validation!$A$3,Validation!$C$3,IF(Template!$C$8=Validation!$A$4,Validation!$C$4,IF(Template!$C$8=Validation!$A$5,Validation!$C$5,"NEED TO SELECT PAYMENT FREQUENCY")))))+1</f>
        <v>50192</v>
      </c>
      <c r="C223" s="6">
        <f t="shared" si="25"/>
        <v>258331.94</v>
      </c>
      <c r="D223" s="6">
        <f t="shared" si="24"/>
        <v>0</v>
      </c>
      <c r="E223" s="6">
        <f t="shared" si="23"/>
        <v>-8333.3333333333339</v>
      </c>
      <c r="F223" s="6">
        <f t="shared" si="20"/>
        <v>1204.534599139726</v>
      </c>
      <c r="G223" s="26"/>
      <c r="H223" s="6">
        <f t="shared" si="21"/>
        <v>249998.60666666666</v>
      </c>
      <c r="I223" s="12">
        <f t="shared" si="22"/>
        <v>9537.8679324730601</v>
      </c>
    </row>
    <row r="224" spans="2:9" x14ac:dyDescent="0.2">
      <c r="B224" s="2">
        <f>EOMONTH($B223,IF(Template!$C$8=Validation!$A$2,Validation!$C$2,IF(Template!$C$8=Validation!$A$3,Validation!$C$3,IF(Template!$C$8=Validation!$A$4,Validation!$C$4,IF(Template!$C$8=Validation!$A$5,Validation!$C$5,"NEED TO SELECT PAYMENT FREQUENCY")))))+1</f>
        <v>50222</v>
      </c>
      <c r="C224" s="6">
        <f t="shared" si="25"/>
        <v>249998.6</v>
      </c>
      <c r="D224" s="6">
        <f t="shared" si="24"/>
        <v>0</v>
      </c>
      <c r="E224" s="6">
        <f t="shared" si="23"/>
        <v>-8333.3333333333339</v>
      </c>
      <c r="F224" s="6">
        <f t="shared" si="20"/>
        <v>1128.0758745205478</v>
      </c>
      <c r="G224" s="26"/>
      <c r="H224" s="6">
        <f t="shared" si="21"/>
        <v>241665.26666666666</v>
      </c>
      <c r="I224" s="12">
        <f t="shared" si="22"/>
        <v>9461.4092078538815</v>
      </c>
    </row>
    <row r="225" spans="2:9" x14ac:dyDescent="0.2">
      <c r="B225" s="2">
        <f>EOMONTH($B224,IF(Template!$C$8=Validation!$A$2,Validation!$C$2,IF(Template!$C$8=Validation!$A$3,Validation!$C$3,IF(Template!$C$8=Validation!$A$4,Validation!$C$4,IF(Template!$C$8=Validation!$A$5,Validation!$C$5,"NEED TO SELECT PAYMENT FREQUENCY")))))+1</f>
        <v>50253</v>
      </c>
      <c r="C225" s="6">
        <f t="shared" si="25"/>
        <v>241665.26</v>
      </c>
      <c r="D225" s="6">
        <f t="shared" si="24"/>
        <v>0</v>
      </c>
      <c r="E225" s="6">
        <f t="shared" si="23"/>
        <v>-8333.3333333333339</v>
      </c>
      <c r="F225" s="6">
        <f t="shared" si="20"/>
        <v>1126.8222082027398</v>
      </c>
      <c r="G225" s="26"/>
      <c r="H225" s="6">
        <f t="shared" si="21"/>
        <v>233331.92666666667</v>
      </c>
      <c r="I225" s="12">
        <f t="shared" si="22"/>
        <v>9460.1555415360745</v>
      </c>
    </row>
    <row r="226" spans="2:9" x14ac:dyDescent="0.2">
      <c r="B226" s="2">
        <f>EOMONTH($B225,IF(Template!$C$8=Validation!$A$2,Validation!$C$2,IF(Template!$C$8=Validation!$A$3,Validation!$C$3,IF(Template!$C$8=Validation!$A$4,Validation!$C$4,IF(Template!$C$8=Validation!$A$5,Validation!$C$5,"NEED TO SELECT PAYMENT FREQUENCY")))))+1</f>
        <v>50284</v>
      </c>
      <c r="C226" s="6">
        <f t="shared" si="25"/>
        <v>233331.92</v>
      </c>
      <c r="D226" s="6">
        <f t="shared" si="24"/>
        <v>0</v>
      </c>
      <c r="E226" s="6">
        <f t="shared" si="23"/>
        <v>-8333.3333333333339</v>
      </c>
      <c r="F226" s="6">
        <f t="shared" si="20"/>
        <v>1087.9660127342465</v>
      </c>
      <c r="G226" s="26"/>
      <c r="H226" s="6">
        <f t="shared" si="21"/>
        <v>224998.58666666667</v>
      </c>
      <c r="I226" s="12">
        <f t="shared" si="22"/>
        <v>9421.2993460675807</v>
      </c>
    </row>
    <row r="227" spans="2:9" x14ac:dyDescent="0.2">
      <c r="B227" s="2">
        <f>EOMONTH($B226,IF(Template!$C$8=Validation!$A$2,Validation!$C$2,IF(Template!$C$8=Validation!$A$3,Validation!$C$3,IF(Template!$C$8=Validation!$A$4,Validation!$C$4,IF(Template!$C$8=Validation!$A$5,Validation!$C$5,"NEED TO SELECT PAYMENT FREQUENCY")))))+1</f>
        <v>50314</v>
      </c>
      <c r="C227" s="6">
        <f t="shared" si="25"/>
        <v>224998.58</v>
      </c>
      <c r="D227" s="6">
        <f t="shared" si="24"/>
        <v>0</v>
      </c>
      <c r="E227" s="6">
        <f t="shared" si="23"/>
        <v>-8333.3333333333339</v>
      </c>
      <c r="F227" s="6">
        <f t="shared" si="20"/>
        <v>1015.2675650958902</v>
      </c>
      <c r="G227" s="26"/>
      <c r="H227" s="6">
        <f t="shared" si="21"/>
        <v>216665.24666666664</v>
      </c>
      <c r="I227" s="12">
        <f t="shared" si="22"/>
        <v>9348.6008984292239</v>
      </c>
    </row>
    <row r="228" spans="2:9" x14ac:dyDescent="0.2">
      <c r="B228" s="2">
        <f>EOMONTH($B227,IF(Template!$C$8=Validation!$A$2,Validation!$C$2,IF(Template!$C$8=Validation!$A$3,Validation!$C$3,IF(Template!$C$8=Validation!$A$4,Validation!$C$4,IF(Template!$C$8=Validation!$A$5,Validation!$C$5,"NEED TO SELECT PAYMENT FREQUENCY")))))+1</f>
        <v>50345</v>
      </c>
      <c r="C228" s="6">
        <f t="shared" si="25"/>
        <v>216665.24</v>
      </c>
      <c r="D228" s="6">
        <f t="shared" si="24"/>
        <v>0</v>
      </c>
      <c r="E228" s="6">
        <f t="shared" si="23"/>
        <v>-8333.3333333333339</v>
      </c>
      <c r="F228" s="6">
        <f t="shared" si="20"/>
        <v>1010.2536217972601</v>
      </c>
      <c r="G228" s="26"/>
      <c r="H228" s="6">
        <f t="shared" si="21"/>
        <v>208331.90666666665</v>
      </c>
      <c r="I228" s="12">
        <f t="shared" si="22"/>
        <v>9343.5869551305932</v>
      </c>
    </row>
    <row r="229" spans="2:9" x14ac:dyDescent="0.2">
      <c r="B229" s="2">
        <f>EOMONTH($B228,IF(Template!$C$8=Validation!$A$2,Validation!$C$2,IF(Template!$C$8=Validation!$A$3,Validation!$C$3,IF(Template!$C$8=Validation!$A$4,Validation!$C$4,IF(Template!$C$8=Validation!$A$5,Validation!$C$5,"NEED TO SELECT PAYMENT FREQUENCY")))))+1</f>
        <v>50375</v>
      </c>
      <c r="C229" s="6">
        <f t="shared" si="25"/>
        <v>208331.9</v>
      </c>
      <c r="D229" s="6">
        <f t="shared" si="24"/>
        <v>0</v>
      </c>
      <c r="E229" s="6">
        <f t="shared" si="23"/>
        <v>-8333.3333333333339</v>
      </c>
      <c r="F229" s="6">
        <f t="shared" si="20"/>
        <v>940.06202547945202</v>
      </c>
      <c r="G229" s="26"/>
      <c r="H229" s="6">
        <f t="shared" si="21"/>
        <v>199998.56666666665</v>
      </c>
      <c r="I229" s="12">
        <f t="shared" si="22"/>
        <v>9273.3953588127861</v>
      </c>
    </row>
    <row r="230" spans="2:9" x14ac:dyDescent="0.2">
      <c r="B230" s="2">
        <f>EOMONTH($B229,IF(Template!$C$8=Validation!$A$2,Validation!$C$2,IF(Template!$C$8=Validation!$A$3,Validation!$C$3,IF(Template!$C$8=Validation!$A$4,Validation!$C$4,IF(Template!$C$8=Validation!$A$5,Validation!$C$5,"NEED TO SELECT PAYMENT FREQUENCY")))))+1</f>
        <v>50406</v>
      </c>
      <c r="C230" s="6">
        <f t="shared" si="25"/>
        <v>199998.56</v>
      </c>
      <c r="D230" s="6">
        <f t="shared" si="24"/>
        <v>0</v>
      </c>
      <c r="E230" s="6">
        <f t="shared" si="23"/>
        <v>-8333.3333333333339</v>
      </c>
      <c r="F230" s="6">
        <f t="shared" ref="F230:F275" si="26">C230*$C$5*YEARFRAC($B229,$B230,3)</f>
        <v>932.54123086027391</v>
      </c>
      <c r="G230" s="26"/>
      <c r="H230" s="6">
        <f t="shared" ref="H230:H275" si="27">IF((C230+D230+E230+G230)&lt;=0,0,C230+D230+E230+G230)</f>
        <v>191665.22666666665</v>
      </c>
      <c r="I230" s="12">
        <f t="shared" ref="I230:I275" si="28">IF(C230&gt;0,SUM(ABS(E230),F230),0)</f>
        <v>9265.8745641936075</v>
      </c>
    </row>
    <row r="231" spans="2:9" x14ac:dyDescent="0.2">
      <c r="B231" s="2">
        <f>EOMONTH($B230,IF(Template!$C$8=Validation!$A$2,Validation!$C$2,IF(Template!$C$8=Validation!$A$3,Validation!$C$3,IF(Template!$C$8=Validation!$A$4,Validation!$C$4,IF(Template!$C$8=Validation!$A$5,Validation!$C$5,"NEED TO SELECT PAYMENT FREQUENCY")))))+1</f>
        <v>50437</v>
      </c>
      <c r="C231" s="6">
        <f t="shared" si="25"/>
        <v>191665.22</v>
      </c>
      <c r="D231" s="6">
        <f t="shared" si="24"/>
        <v>0</v>
      </c>
      <c r="E231" s="6">
        <f t="shared" si="23"/>
        <v>-8333.3333333333339</v>
      </c>
      <c r="F231" s="6">
        <f t="shared" si="26"/>
        <v>893.68503539178073</v>
      </c>
      <c r="G231" s="26"/>
      <c r="H231" s="6">
        <f t="shared" si="27"/>
        <v>183331.88666666666</v>
      </c>
      <c r="I231" s="12">
        <f t="shared" si="28"/>
        <v>9227.0183687251156</v>
      </c>
    </row>
    <row r="232" spans="2:9" x14ac:dyDescent="0.2">
      <c r="B232" s="2">
        <f>EOMONTH($B231,IF(Template!$C$8=Validation!$A$2,Validation!$C$2,IF(Template!$C$8=Validation!$A$3,Validation!$C$3,IF(Template!$C$8=Validation!$A$4,Validation!$C$4,IF(Template!$C$8=Validation!$A$5,Validation!$C$5,"NEED TO SELECT PAYMENT FREQUENCY")))))+1</f>
        <v>50465</v>
      </c>
      <c r="C232" s="6">
        <f t="shared" si="25"/>
        <v>183331.88</v>
      </c>
      <c r="D232" s="6">
        <f t="shared" si="24"/>
        <v>0</v>
      </c>
      <c r="E232" s="6">
        <f t="shared" si="23"/>
        <v>-8333.3333333333339</v>
      </c>
      <c r="F232" s="6">
        <f t="shared" si="26"/>
        <v>772.10346831780817</v>
      </c>
      <c r="G232" s="26"/>
      <c r="H232" s="6">
        <f t="shared" si="27"/>
        <v>174998.54666666666</v>
      </c>
      <c r="I232" s="12">
        <f t="shared" si="28"/>
        <v>9105.4368016511416</v>
      </c>
    </row>
    <row r="233" spans="2:9" x14ac:dyDescent="0.2">
      <c r="B233" s="2">
        <f>EOMONTH($B232,IF(Template!$C$8=Validation!$A$2,Validation!$C$2,IF(Template!$C$8=Validation!$A$3,Validation!$C$3,IF(Template!$C$8=Validation!$A$4,Validation!$C$4,IF(Template!$C$8=Validation!$A$5,Validation!$C$5,"NEED TO SELECT PAYMENT FREQUENCY")))))+1</f>
        <v>50496</v>
      </c>
      <c r="C233" s="6">
        <f t="shared" si="25"/>
        <v>174998.54</v>
      </c>
      <c r="D233" s="6">
        <f t="shared" si="24"/>
        <v>0</v>
      </c>
      <c r="E233" s="6">
        <f t="shared" si="23"/>
        <v>-8333.3333333333339</v>
      </c>
      <c r="F233" s="6">
        <f t="shared" si="26"/>
        <v>815.97264445479459</v>
      </c>
      <c r="G233" s="26"/>
      <c r="H233" s="6">
        <f t="shared" si="27"/>
        <v>166665.20666666667</v>
      </c>
      <c r="I233" s="12">
        <f t="shared" si="28"/>
        <v>9149.3059777881281</v>
      </c>
    </row>
    <row r="234" spans="2:9" x14ac:dyDescent="0.2">
      <c r="B234" s="2">
        <f>EOMONTH($B233,IF(Template!$C$8=Validation!$A$2,Validation!$C$2,IF(Template!$C$8=Validation!$A$3,Validation!$C$3,IF(Template!$C$8=Validation!$A$4,Validation!$C$4,IF(Template!$C$8=Validation!$A$5,Validation!$C$5,"NEED TO SELECT PAYMENT FREQUENCY")))))+1</f>
        <v>50526</v>
      </c>
      <c r="C234" s="6">
        <f t="shared" si="25"/>
        <v>166665.20000000001</v>
      </c>
      <c r="D234" s="6">
        <f t="shared" si="24"/>
        <v>0</v>
      </c>
      <c r="E234" s="6">
        <f t="shared" si="23"/>
        <v>-8333.3333333333339</v>
      </c>
      <c r="F234" s="6">
        <f t="shared" si="26"/>
        <v>752.04817643835611</v>
      </c>
      <c r="G234" s="26"/>
      <c r="H234" s="6">
        <f t="shared" si="27"/>
        <v>158331.86666666667</v>
      </c>
      <c r="I234" s="12">
        <f t="shared" si="28"/>
        <v>9085.3815097716906</v>
      </c>
    </row>
    <row r="235" spans="2:9" x14ac:dyDescent="0.2">
      <c r="B235" s="2">
        <f>EOMONTH($B234,IF(Template!$C$8=Validation!$A$2,Validation!$C$2,IF(Template!$C$8=Validation!$A$3,Validation!$C$3,IF(Template!$C$8=Validation!$A$4,Validation!$C$4,IF(Template!$C$8=Validation!$A$5,Validation!$C$5,"NEED TO SELECT PAYMENT FREQUENCY")))))+1</f>
        <v>50557</v>
      </c>
      <c r="C235" s="6">
        <f t="shared" si="25"/>
        <v>158331.85999999999</v>
      </c>
      <c r="D235" s="6">
        <f t="shared" si="24"/>
        <v>0</v>
      </c>
      <c r="E235" s="6">
        <f t="shared" si="23"/>
        <v>-8333.3333333333339</v>
      </c>
      <c r="F235" s="6">
        <f t="shared" si="26"/>
        <v>738.26025351780811</v>
      </c>
      <c r="G235" s="26"/>
      <c r="H235" s="6">
        <f t="shared" si="27"/>
        <v>149998.52666666664</v>
      </c>
      <c r="I235" s="12">
        <f t="shared" si="28"/>
        <v>9071.5935868511424</v>
      </c>
    </row>
    <row r="236" spans="2:9" x14ac:dyDescent="0.2">
      <c r="B236" s="2">
        <f>EOMONTH($B235,IF(Template!$C$8=Validation!$A$2,Validation!$C$2,IF(Template!$C$8=Validation!$A$3,Validation!$C$3,IF(Template!$C$8=Validation!$A$4,Validation!$C$4,IF(Template!$C$8=Validation!$A$5,Validation!$C$5,"NEED TO SELECT PAYMENT FREQUENCY")))))+1</f>
        <v>50587</v>
      </c>
      <c r="C236" s="6">
        <f t="shared" si="25"/>
        <v>149998.51999999999</v>
      </c>
      <c r="D236" s="6">
        <f t="shared" si="24"/>
        <v>0</v>
      </c>
      <c r="E236" s="6">
        <f t="shared" si="23"/>
        <v>-8333.3333333333339</v>
      </c>
      <c r="F236" s="6">
        <f t="shared" si="26"/>
        <v>676.84263682191761</v>
      </c>
      <c r="G236" s="26"/>
      <c r="H236" s="6">
        <f t="shared" si="27"/>
        <v>141665.18666666665</v>
      </c>
      <c r="I236" s="12">
        <f t="shared" si="28"/>
        <v>9010.175970155251</v>
      </c>
    </row>
    <row r="237" spans="2:9" x14ac:dyDescent="0.2">
      <c r="B237" s="2">
        <f>EOMONTH($B236,IF(Template!$C$8=Validation!$A$2,Validation!$C$2,IF(Template!$C$8=Validation!$A$3,Validation!$C$3,IF(Template!$C$8=Validation!$A$4,Validation!$C$4,IF(Template!$C$8=Validation!$A$5,Validation!$C$5,"NEED TO SELECT PAYMENT FREQUENCY")))))+1</f>
        <v>50618</v>
      </c>
      <c r="C237" s="6">
        <f t="shared" si="25"/>
        <v>141665.18</v>
      </c>
      <c r="D237" s="6">
        <f t="shared" si="24"/>
        <v>0</v>
      </c>
      <c r="E237" s="6">
        <f t="shared" si="23"/>
        <v>-8333.3333333333339</v>
      </c>
      <c r="F237" s="6">
        <f t="shared" si="26"/>
        <v>660.54786258082186</v>
      </c>
      <c r="G237" s="26"/>
      <c r="H237" s="6">
        <f t="shared" si="27"/>
        <v>133331.84666666665</v>
      </c>
      <c r="I237" s="12">
        <f t="shared" si="28"/>
        <v>8993.8811959141567</v>
      </c>
    </row>
    <row r="238" spans="2:9" x14ac:dyDescent="0.2">
      <c r="B238" s="2">
        <f>EOMONTH($B237,IF(Template!$C$8=Validation!$A$2,Validation!$C$2,IF(Template!$C$8=Validation!$A$3,Validation!$C$3,IF(Template!$C$8=Validation!$A$4,Validation!$C$4,IF(Template!$C$8=Validation!$A$5,Validation!$C$5,"NEED TO SELECT PAYMENT FREQUENCY")))))+1</f>
        <v>50649</v>
      </c>
      <c r="C238" s="6">
        <f t="shared" si="25"/>
        <v>133331.84</v>
      </c>
      <c r="D238" s="6">
        <f t="shared" si="24"/>
        <v>0</v>
      </c>
      <c r="E238" s="6">
        <f t="shared" si="23"/>
        <v>-8333.3333333333339</v>
      </c>
      <c r="F238" s="6">
        <f t="shared" si="26"/>
        <v>621.69166711232867</v>
      </c>
      <c r="G238" s="26"/>
      <c r="H238" s="6">
        <f t="shared" si="27"/>
        <v>124998.50666666667</v>
      </c>
      <c r="I238" s="12">
        <f t="shared" si="28"/>
        <v>8955.025000445663</v>
      </c>
    </row>
    <row r="239" spans="2:9" x14ac:dyDescent="0.2">
      <c r="B239" s="2">
        <f>EOMONTH($B238,IF(Template!$C$8=Validation!$A$2,Validation!$C$2,IF(Template!$C$8=Validation!$A$3,Validation!$C$3,IF(Template!$C$8=Validation!$A$4,Validation!$C$4,IF(Template!$C$8=Validation!$A$5,Validation!$C$5,"NEED TO SELECT PAYMENT FREQUENCY")))))+1</f>
        <v>50679</v>
      </c>
      <c r="C239" s="6">
        <f t="shared" si="25"/>
        <v>124998.5</v>
      </c>
      <c r="D239" s="6">
        <f t="shared" si="24"/>
        <v>0</v>
      </c>
      <c r="E239" s="6">
        <f t="shared" ref="E239:E302" si="29">-$C$4/$E$6</f>
        <v>-8333.3333333333339</v>
      </c>
      <c r="F239" s="6">
        <f t="shared" si="26"/>
        <v>564.0343273972602</v>
      </c>
      <c r="G239" s="26"/>
      <c r="H239" s="6">
        <f t="shared" si="27"/>
        <v>116665.16666666667</v>
      </c>
      <c r="I239" s="12">
        <f t="shared" si="28"/>
        <v>8897.3676607305933</v>
      </c>
    </row>
    <row r="240" spans="2:9" x14ac:dyDescent="0.2">
      <c r="B240" s="2">
        <f>EOMONTH($B239,IF(Template!$C$8=Validation!$A$2,Validation!$C$2,IF(Template!$C$8=Validation!$A$3,Validation!$C$3,IF(Template!$C$8=Validation!$A$4,Validation!$C$4,IF(Template!$C$8=Validation!$A$5,Validation!$C$5,"NEED TO SELECT PAYMENT FREQUENCY")))))+1</f>
        <v>50710</v>
      </c>
      <c r="C240" s="6">
        <f t="shared" si="25"/>
        <v>116665.16</v>
      </c>
      <c r="D240" s="6">
        <f t="shared" si="24"/>
        <v>0</v>
      </c>
      <c r="E240" s="6">
        <f t="shared" si="29"/>
        <v>-8333.3333333333339</v>
      </c>
      <c r="F240" s="6">
        <f t="shared" si="26"/>
        <v>543.97927617534242</v>
      </c>
      <c r="G240" s="26"/>
      <c r="H240" s="6">
        <f t="shared" si="27"/>
        <v>108331.82666666668</v>
      </c>
      <c r="I240" s="12">
        <f t="shared" si="28"/>
        <v>8877.3126095086773</v>
      </c>
    </row>
    <row r="241" spans="2:9" x14ac:dyDescent="0.2">
      <c r="B241" s="2">
        <f>EOMONTH($B240,IF(Template!$C$8=Validation!$A$2,Validation!$C$2,IF(Template!$C$8=Validation!$A$3,Validation!$C$3,IF(Template!$C$8=Validation!$A$4,Validation!$C$4,IF(Template!$C$8=Validation!$A$5,Validation!$C$5,"NEED TO SELECT PAYMENT FREQUENCY")))))+1</f>
        <v>50740</v>
      </c>
      <c r="C241" s="6">
        <f t="shared" si="25"/>
        <v>108331.82</v>
      </c>
      <c r="D241" s="6">
        <f t="shared" si="24"/>
        <v>0</v>
      </c>
      <c r="E241" s="6">
        <f t="shared" si="29"/>
        <v>-8333.3333333333339</v>
      </c>
      <c r="F241" s="6">
        <f t="shared" si="26"/>
        <v>488.82878778082187</v>
      </c>
      <c r="G241" s="26"/>
      <c r="H241" s="6">
        <f t="shared" si="27"/>
        <v>99998.486666666679</v>
      </c>
      <c r="I241" s="12">
        <f t="shared" si="28"/>
        <v>8822.1621211141555</v>
      </c>
    </row>
    <row r="242" spans="2:9" x14ac:dyDescent="0.2">
      <c r="B242" s="2">
        <f>EOMONTH($B241,IF(Template!$C$8=Validation!$A$2,Validation!$C$2,IF(Template!$C$8=Validation!$A$3,Validation!$C$3,IF(Template!$C$8=Validation!$A$4,Validation!$C$4,IF(Template!$C$8=Validation!$A$5,Validation!$C$5,"NEED TO SELECT PAYMENT FREQUENCY")))))+1</f>
        <v>50771</v>
      </c>
      <c r="C242" s="6">
        <f t="shared" si="25"/>
        <v>99998.48</v>
      </c>
      <c r="D242" s="6">
        <f t="shared" si="24"/>
        <v>0</v>
      </c>
      <c r="E242" s="6">
        <f t="shared" si="29"/>
        <v>-8333.3333333333339</v>
      </c>
      <c r="F242" s="6">
        <f t="shared" si="26"/>
        <v>466.26688523835611</v>
      </c>
      <c r="G242" s="26"/>
      <c r="H242" s="6">
        <f t="shared" si="27"/>
        <v>91665.146666666667</v>
      </c>
      <c r="I242" s="12">
        <f t="shared" si="28"/>
        <v>8799.6002185716898</v>
      </c>
    </row>
    <row r="243" spans="2:9" x14ac:dyDescent="0.2">
      <c r="B243" s="2">
        <f>EOMONTH($B242,IF(Template!$C$8=Validation!$A$2,Validation!$C$2,IF(Template!$C$8=Validation!$A$3,Validation!$C$3,IF(Template!$C$8=Validation!$A$4,Validation!$C$4,IF(Template!$C$8=Validation!$A$5,Validation!$C$5,"NEED TO SELECT PAYMENT FREQUENCY")))))+1</f>
        <v>50802</v>
      </c>
      <c r="C243" s="6">
        <f t="shared" si="25"/>
        <v>91665.14</v>
      </c>
      <c r="D243" s="6">
        <f t="shared" si="24"/>
        <v>0</v>
      </c>
      <c r="E243" s="6">
        <f t="shared" si="29"/>
        <v>-8333.3333333333339</v>
      </c>
      <c r="F243" s="6">
        <f t="shared" si="26"/>
        <v>427.41068976986298</v>
      </c>
      <c r="G243" s="26"/>
      <c r="H243" s="6">
        <f t="shared" si="27"/>
        <v>83331.806666666671</v>
      </c>
      <c r="I243" s="12">
        <f t="shared" si="28"/>
        <v>8760.7440231031978</v>
      </c>
    </row>
    <row r="244" spans="2:9" x14ac:dyDescent="0.2">
      <c r="B244" s="2">
        <f>EOMONTH($B243,IF(Template!$C$8=Validation!$A$2,Validation!$C$2,IF(Template!$C$8=Validation!$A$3,Validation!$C$3,IF(Template!$C$8=Validation!$A$4,Validation!$C$4,IF(Template!$C$8=Validation!$A$5,Validation!$C$5,"NEED TO SELECT PAYMENT FREQUENCY")))))+1</f>
        <v>50830</v>
      </c>
      <c r="C244" s="6">
        <f t="shared" si="25"/>
        <v>83331.8</v>
      </c>
      <c r="D244" s="6">
        <f t="shared" si="24"/>
        <v>0</v>
      </c>
      <c r="E244" s="6">
        <f t="shared" si="29"/>
        <v>-8333.3333333333339</v>
      </c>
      <c r="F244" s="6">
        <f t="shared" si="26"/>
        <v>350.95244646575344</v>
      </c>
      <c r="G244" s="26"/>
      <c r="H244" s="6">
        <f t="shared" si="27"/>
        <v>74998.466666666674</v>
      </c>
      <c r="I244" s="12">
        <f t="shared" si="28"/>
        <v>8684.2857797990873</v>
      </c>
    </row>
    <row r="245" spans="2:9" x14ac:dyDescent="0.2">
      <c r="B245" s="2">
        <f>EOMONTH($B244,IF(Template!$C$8=Validation!$A$2,Validation!$C$2,IF(Template!$C$8=Validation!$A$3,Validation!$C$3,IF(Template!$C$8=Validation!$A$4,Validation!$C$4,IF(Template!$C$8=Validation!$A$5,Validation!$C$5,"NEED TO SELECT PAYMENT FREQUENCY")))))+1</f>
        <v>50861</v>
      </c>
      <c r="C245" s="6">
        <f t="shared" si="25"/>
        <v>74998.460000000006</v>
      </c>
      <c r="D245" s="6">
        <f t="shared" si="24"/>
        <v>0</v>
      </c>
      <c r="E245" s="6">
        <f t="shared" si="29"/>
        <v>-8333.3333333333339</v>
      </c>
      <c r="F245" s="6">
        <f t="shared" si="26"/>
        <v>349.69829883287667</v>
      </c>
      <c r="G245" s="26"/>
      <c r="H245" s="6">
        <f t="shared" si="27"/>
        <v>66665.126666666678</v>
      </c>
      <c r="I245" s="12">
        <f t="shared" si="28"/>
        <v>8683.0316321662103</v>
      </c>
    </row>
    <row r="246" spans="2:9" x14ac:dyDescent="0.2">
      <c r="B246" s="2">
        <f>EOMONTH($B245,IF(Template!$C$8=Validation!$A$2,Validation!$C$2,IF(Template!$C$8=Validation!$A$3,Validation!$C$3,IF(Template!$C$8=Validation!$A$4,Validation!$C$4,IF(Template!$C$8=Validation!$A$5,Validation!$C$5,"NEED TO SELECT PAYMENT FREQUENCY")))))+1</f>
        <v>50891</v>
      </c>
      <c r="C246" s="6">
        <f t="shared" si="25"/>
        <v>66665.119999999995</v>
      </c>
      <c r="D246" s="6">
        <f t="shared" si="24"/>
        <v>0</v>
      </c>
      <c r="E246" s="6">
        <f t="shared" si="29"/>
        <v>-8333.3333333333339</v>
      </c>
      <c r="F246" s="6">
        <f t="shared" si="26"/>
        <v>300.81493873972602</v>
      </c>
      <c r="G246" s="26"/>
      <c r="H246" s="6">
        <f t="shared" si="27"/>
        <v>58331.78666666666</v>
      </c>
      <c r="I246" s="12">
        <f t="shared" si="28"/>
        <v>8634.1482720730601</v>
      </c>
    </row>
    <row r="247" spans="2:9" x14ac:dyDescent="0.2">
      <c r="B247" s="2">
        <f>EOMONTH($B246,IF(Template!$C$8=Validation!$A$2,Validation!$C$2,IF(Template!$C$8=Validation!$A$3,Validation!$C$3,IF(Template!$C$8=Validation!$A$4,Validation!$C$4,IF(Template!$C$8=Validation!$A$5,Validation!$C$5,"NEED TO SELECT PAYMENT FREQUENCY")))))+1</f>
        <v>50922</v>
      </c>
      <c r="C247" s="6">
        <f t="shared" si="25"/>
        <v>58331.78</v>
      </c>
      <c r="D247" s="6">
        <f t="shared" si="24"/>
        <v>0</v>
      </c>
      <c r="E247" s="6">
        <f t="shared" si="29"/>
        <v>-8333.3333333333339</v>
      </c>
      <c r="F247" s="6">
        <f t="shared" si="26"/>
        <v>271.98590789589042</v>
      </c>
      <c r="G247" s="26"/>
      <c r="H247" s="6">
        <f t="shared" si="27"/>
        <v>49998.446666666663</v>
      </c>
      <c r="I247" s="12">
        <f t="shared" si="28"/>
        <v>8605.3192412292246</v>
      </c>
    </row>
    <row r="248" spans="2:9" x14ac:dyDescent="0.2">
      <c r="B248" s="2">
        <f>EOMONTH($B247,IF(Template!$C$8=Validation!$A$2,Validation!$C$2,IF(Template!$C$8=Validation!$A$3,Validation!$C$3,IF(Template!$C$8=Validation!$A$4,Validation!$C$4,IF(Template!$C$8=Validation!$A$5,Validation!$C$5,"NEED TO SELECT PAYMENT FREQUENCY")))))+1</f>
        <v>50952</v>
      </c>
      <c r="C248" s="6">
        <f t="shared" si="25"/>
        <v>49998.44</v>
      </c>
      <c r="D248" s="6">
        <f t="shared" si="24"/>
        <v>0</v>
      </c>
      <c r="E248" s="6">
        <f t="shared" si="29"/>
        <v>-8333.3333333333339</v>
      </c>
      <c r="F248" s="6">
        <f t="shared" si="26"/>
        <v>225.60939912328769</v>
      </c>
      <c r="G248" s="26"/>
      <c r="H248" s="6">
        <f t="shared" si="27"/>
        <v>41665.106666666667</v>
      </c>
      <c r="I248" s="12">
        <f t="shared" si="28"/>
        <v>8558.9427324566223</v>
      </c>
    </row>
    <row r="249" spans="2:9" x14ac:dyDescent="0.2">
      <c r="B249" s="2">
        <f>EOMONTH($B248,IF(Template!$C$8=Validation!$A$2,Validation!$C$2,IF(Template!$C$8=Validation!$A$3,Validation!$C$3,IF(Template!$C$8=Validation!$A$4,Validation!$C$4,IF(Template!$C$8=Validation!$A$5,Validation!$C$5,"NEED TO SELECT PAYMENT FREQUENCY")))))+1</f>
        <v>50983</v>
      </c>
      <c r="C249" s="6">
        <f t="shared" si="25"/>
        <v>41665.1</v>
      </c>
      <c r="D249" s="6">
        <f t="shared" si="24"/>
        <v>0</v>
      </c>
      <c r="E249" s="6">
        <f t="shared" si="29"/>
        <v>-8333.3333333333339</v>
      </c>
      <c r="F249" s="6">
        <f t="shared" si="26"/>
        <v>194.27351695890411</v>
      </c>
      <c r="G249" s="26"/>
      <c r="H249" s="6">
        <f t="shared" si="27"/>
        <v>33331.766666666663</v>
      </c>
      <c r="I249" s="12">
        <f t="shared" si="28"/>
        <v>8527.606850292239</v>
      </c>
    </row>
    <row r="250" spans="2:9" x14ac:dyDescent="0.2">
      <c r="B250" s="2">
        <f>EOMONTH($B249,IF(Template!$C$8=Validation!$A$2,Validation!$C$2,IF(Template!$C$8=Validation!$A$3,Validation!$C$3,IF(Template!$C$8=Validation!$A$4,Validation!$C$4,IF(Template!$C$8=Validation!$A$5,Validation!$C$5,"NEED TO SELECT PAYMENT FREQUENCY")))))+1</f>
        <v>51014</v>
      </c>
      <c r="C250" s="6">
        <f t="shared" si="25"/>
        <v>33331.760000000002</v>
      </c>
      <c r="D250" s="6">
        <f t="shared" si="24"/>
        <v>0</v>
      </c>
      <c r="E250" s="6">
        <f t="shared" si="29"/>
        <v>-8333.3333333333339</v>
      </c>
      <c r="F250" s="6">
        <f t="shared" si="26"/>
        <v>155.41732149041096</v>
      </c>
      <c r="G250" s="26"/>
      <c r="H250" s="6">
        <f t="shared" si="27"/>
        <v>24998.426666666666</v>
      </c>
      <c r="I250" s="12">
        <f t="shared" si="28"/>
        <v>8488.7506548237452</v>
      </c>
    </row>
    <row r="251" spans="2:9" x14ac:dyDescent="0.2">
      <c r="B251" s="2">
        <f>EOMONTH($B250,IF(Template!$C$8=Validation!$A$2,Validation!$C$2,IF(Template!$C$8=Validation!$A$3,Validation!$C$3,IF(Template!$C$8=Validation!$A$4,Validation!$C$4,IF(Template!$C$8=Validation!$A$5,Validation!$C$5,"NEED TO SELECT PAYMENT FREQUENCY")))))+1</f>
        <v>51044</v>
      </c>
      <c r="C251" s="6">
        <f t="shared" si="25"/>
        <v>24998.42</v>
      </c>
      <c r="D251" s="6">
        <f t="shared" si="24"/>
        <v>0</v>
      </c>
      <c r="E251" s="6">
        <f t="shared" si="29"/>
        <v>-8333.3333333333339</v>
      </c>
      <c r="F251" s="6">
        <f t="shared" si="26"/>
        <v>112.80108969863012</v>
      </c>
      <c r="G251" s="26"/>
      <c r="H251" s="6">
        <f t="shared" si="27"/>
        <v>16665.086666666662</v>
      </c>
      <c r="I251" s="12">
        <f t="shared" si="28"/>
        <v>8446.1344230319646</v>
      </c>
    </row>
    <row r="252" spans="2:9" x14ac:dyDescent="0.2">
      <c r="B252" s="2">
        <f>EOMONTH($B251,IF(Template!$C$8=Validation!$A$2,Validation!$C$2,IF(Template!$C$8=Validation!$A$3,Validation!$C$3,IF(Template!$C$8=Validation!$A$4,Validation!$C$4,IF(Template!$C$8=Validation!$A$5,Validation!$C$5,"NEED TO SELECT PAYMENT FREQUENCY")))))+1</f>
        <v>51075</v>
      </c>
      <c r="C252" s="6">
        <f t="shared" si="25"/>
        <v>16665.080000000002</v>
      </c>
      <c r="D252" s="6">
        <f t="shared" si="24"/>
        <v>0</v>
      </c>
      <c r="E252" s="6">
        <f t="shared" si="29"/>
        <v>-8333.3333333333339</v>
      </c>
      <c r="F252" s="6">
        <f t="shared" si="26"/>
        <v>77.70493055342466</v>
      </c>
      <c r="G252" s="26"/>
      <c r="H252" s="6">
        <f t="shared" si="27"/>
        <v>8331.7466666666678</v>
      </c>
      <c r="I252" s="12">
        <f t="shared" si="28"/>
        <v>8411.0382638867577</v>
      </c>
    </row>
    <row r="253" spans="2:9" x14ac:dyDescent="0.2">
      <c r="B253" s="2">
        <f>EOMONTH($B252,IF(Template!$C$8=Validation!$A$2,Validation!$C$2,IF(Template!$C$8=Validation!$A$3,Validation!$C$3,IF(Template!$C$8=Validation!$A$4,Validation!$C$4,IF(Template!$C$8=Validation!$A$5,Validation!$C$5,"NEED TO SELECT PAYMENT FREQUENCY")))))+1</f>
        <v>51105</v>
      </c>
      <c r="C253" s="6">
        <f t="shared" si="25"/>
        <v>8331.74</v>
      </c>
      <c r="D253" s="6">
        <f t="shared" si="24"/>
        <v>0</v>
      </c>
      <c r="E253" s="6">
        <f t="shared" si="29"/>
        <v>-8333.3333333333339</v>
      </c>
      <c r="F253" s="6">
        <f t="shared" si="26"/>
        <v>37.595550082191778</v>
      </c>
      <c r="G253" s="26"/>
      <c r="H253" s="6">
        <f t="shared" si="27"/>
        <v>0</v>
      </c>
      <c r="I253" s="12">
        <f t="shared" si="28"/>
        <v>8370.928883415525</v>
      </c>
    </row>
    <row r="254" spans="2:9" x14ac:dyDescent="0.2">
      <c r="B254" s="2">
        <f>EOMONTH($B253,IF(Template!$C$8=Validation!$A$2,Validation!$C$2,IF(Template!$C$8=Validation!$A$3,Validation!$C$3,IF(Template!$C$8=Validation!$A$4,Validation!$C$4,IF(Template!$C$8=Validation!$A$5,Validation!$C$5,"NEED TO SELECT PAYMENT FREQUENCY")))))+1</f>
        <v>51136</v>
      </c>
      <c r="C254" s="13">
        <f t="shared" si="25"/>
        <v>0</v>
      </c>
      <c r="D254" s="6">
        <f t="shared" si="24"/>
        <v>0</v>
      </c>
      <c r="E254" s="6">
        <f t="shared" si="29"/>
        <v>-8333.3333333333339</v>
      </c>
      <c r="F254" s="6">
        <f t="shared" si="26"/>
        <v>0</v>
      </c>
      <c r="G254" s="26"/>
      <c r="H254" s="6">
        <f t="shared" si="27"/>
        <v>0</v>
      </c>
      <c r="I254" s="12">
        <f t="shared" si="28"/>
        <v>0</v>
      </c>
    </row>
    <row r="255" spans="2:9" x14ac:dyDescent="0.2">
      <c r="B255" s="2">
        <f>EOMONTH($B254,IF(Template!$C$8=Validation!$A$2,Validation!$C$2,IF(Template!$C$8=Validation!$A$3,Validation!$C$3,IF(Template!$C$8=Validation!$A$4,Validation!$C$4,IF(Template!$C$8=Validation!$A$5,Validation!$C$5,"NEED TO SELECT PAYMENT FREQUENCY")))))+1</f>
        <v>51167</v>
      </c>
      <c r="C255" s="6">
        <f t="shared" si="25"/>
        <v>0</v>
      </c>
      <c r="D255" s="6">
        <f t="shared" si="24"/>
        <v>0</v>
      </c>
      <c r="E255" s="6">
        <f t="shared" si="29"/>
        <v>-8333.3333333333339</v>
      </c>
      <c r="F255" s="6">
        <f t="shared" si="26"/>
        <v>0</v>
      </c>
      <c r="G255" s="26"/>
      <c r="H255" s="6">
        <f t="shared" si="27"/>
        <v>0</v>
      </c>
      <c r="I255" s="12">
        <f t="shared" si="28"/>
        <v>0</v>
      </c>
    </row>
    <row r="256" spans="2:9" x14ac:dyDescent="0.2">
      <c r="B256" s="2">
        <f>EOMONTH($B255,IF(Template!$C$8=Validation!$A$2,Validation!$C$2,IF(Template!$C$8=Validation!$A$3,Validation!$C$3,IF(Template!$C$8=Validation!$A$4,Validation!$C$4,IF(Template!$C$8=Validation!$A$5,Validation!$C$5,"NEED TO SELECT PAYMENT FREQUENCY")))))+1</f>
        <v>51196</v>
      </c>
      <c r="C256" s="6">
        <f t="shared" si="25"/>
        <v>0</v>
      </c>
      <c r="D256" s="6">
        <f t="shared" si="24"/>
        <v>0</v>
      </c>
      <c r="E256" s="6">
        <f t="shared" si="29"/>
        <v>-8333.3333333333339</v>
      </c>
      <c r="F256" s="6">
        <f t="shared" si="26"/>
        <v>0</v>
      </c>
      <c r="G256" s="26"/>
      <c r="H256" s="6">
        <f t="shared" si="27"/>
        <v>0</v>
      </c>
      <c r="I256" s="12">
        <f t="shared" si="28"/>
        <v>0</v>
      </c>
    </row>
    <row r="257" spans="2:9" x14ac:dyDescent="0.2">
      <c r="B257" s="2">
        <f>EOMONTH($B256,IF(Template!$C$8=Validation!$A$2,Validation!$C$2,IF(Template!$C$8=Validation!$A$3,Validation!$C$3,IF(Template!$C$8=Validation!$A$4,Validation!$C$4,IF(Template!$C$8=Validation!$A$5,Validation!$C$5,"NEED TO SELECT PAYMENT FREQUENCY")))))+1</f>
        <v>51227</v>
      </c>
      <c r="C257" s="6">
        <f t="shared" si="25"/>
        <v>0</v>
      </c>
      <c r="D257" s="6">
        <f t="shared" si="24"/>
        <v>0</v>
      </c>
      <c r="E257" s="6">
        <f t="shared" si="29"/>
        <v>-8333.3333333333339</v>
      </c>
      <c r="F257" s="6">
        <f t="shared" si="26"/>
        <v>0</v>
      </c>
      <c r="G257" s="26"/>
      <c r="H257" s="6">
        <f t="shared" si="27"/>
        <v>0</v>
      </c>
      <c r="I257" s="12">
        <f t="shared" si="28"/>
        <v>0</v>
      </c>
    </row>
    <row r="258" spans="2:9" x14ac:dyDescent="0.2">
      <c r="B258" s="2">
        <f>EOMONTH($B257,IF(Template!$C$8=Validation!$A$2,Validation!$C$2,IF(Template!$C$8=Validation!$A$3,Validation!$C$3,IF(Template!$C$8=Validation!$A$4,Validation!$C$4,IF(Template!$C$8=Validation!$A$5,Validation!$C$5,"NEED TO SELECT PAYMENT FREQUENCY")))))+1</f>
        <v>51257</v>
      </c>
      <c r="C258" s="6">
        <f t="shared" si="25"/>
        <v>0</v>
      </c>
      <c r="D258" s="6">
        <f t="shared" si="24"/>
        <v>0</v>
      </c>
      <c r="E258" s="6">
        <f t="shared" si="29"/>
        <v>-8333.3333333333339</v>
      </c>
      <c r="F258" s="6">
        <f t="shared" si="26"/>
        <v>0</v>
      </c>
      <c r="G258" s="26"/>
      <c r="H258" s="6">
        <f t="shared" si="27"/>
        <v>0</v>
      </c>
      <c r="I258" s="12">
        <f t="shared" si="28"/>
        <v>0</v>
      </c>
    </row>
    <row r="259" spans="2:9" x14ac:dyDescent="0.2">
      <c r="B259" s="2">
        <f>EOMONTH($B258,IF(Template!$C$8=Validation!$A$2,Validation!$C$2,IF(Template!$C$8=Validation!$A$3,Validation!$C$3,IF(Template!$C$8=Validation!$A$4,Validation!$C$4,IF(Template!$C$8=Validation!$A$5,Validation!$C$5,"NEED TO SELECT PAYMENT FREQUENCY")))))+1</f>
        <v>51288</v>
      </c>
      <c r="C259" s="6">
        <f t="shared" si="25"/>
        <v>0</v>
      </c>
      <c r="D259" s="6">
        <f t="shared" si="24"/>
        <v>0</v>
      </c>
      <c r="E259" s="6">
        <f t="shared" si="29"/>
        <v>-8333.3333333333339</v>
      </c>
      <c r="F259" s="6">
        <f t="shared" si="26"/>
        <v>0</v>
      </c>
      <c r="G259" s="26"/>
      <c r="H259" s="6">
        <f t="shared" si="27"/>
        <v>0</v>
      </c>
      <c r="I259" s="12">
        <f t="shared" si="28"/>
        <v>0</v>
      </c>
    </row>
    <row r="260" spans="2:9" x14ac:dyDescent="0.2">
      <c r="B260" s="2">
        <f>EOMONTH($B259,IF(Template!$C$8=Validation!$A$2,Validation!$C$2,IF(Template!$C$8=Validation!$A$3,Validation!$C$3,IF(Template!$C$8=Validation!$A$4,Validation!$C$4,IF(Template!$C$8=Validation!$A$5,Validation!$C$5,"NEED TO SELECT PAYMENT FREQUENCY")))))+1</f>
        <v>51318</v>
      </c>
      <c r="C260" s="6">
        <f t="shared" si="25"/>
        <v>0</v>
      </c>
      <c r="D260" s="6">
        <f t="shared" si="24"/>
        <v>0</v>
      </c>
      <c r="E260" s="6">
        <f t="shared" si="29"/>
        <v>-8333.3333333333339</v>
      </c>
      <c r="F260" s="6">
        <f t="shared" si="26"/>
        <v>0</v>
      </c>
      <c r="G260" s="26"/>
      <c r="H260" s="6">
        <f t="shared" si="27"/>
        <v>0</v>
      </c>
      <c r="I260" s="12">
        <f t="shared" si="28"/>
        <v>0</v>
      </c>
    </row>
    <row r="261" spans="2:9" x14ac:dyDescent="0.2">
      <c r="B261" s="2">
        <f>EOMONTH($B260,IF(Template!$C$8=Validation!$A$2,Validation!$C$2,IF(Template!$C$8=Validation!$A$3,Validation!$C$3,IF(Template!$C$8=Validation!$A$4,Validation!$C$4,IF(Template!$C$8=Validation!$A$5,Validation!$C$5,"NEED TO SELECT PAYMENT FREQUENCY")))))+1</f>
        <v>51349</v>
      </c>
      <c r="C261" s="6">
        <f t="shared" si="25"/>
        <v>0</v>
      </c>
      <c r="D261" s="6">
        <f t="shared" si="24"/>
        <v>0</v>
      </c>
      <c r="E261" s="6">
        <f t="shared" si="29"/>
        <v>-8333.3333333333339</v>
      </c>
      <c r="F261" s="6">
        <f t="shared" si="26"/>
        <v>0</v>
      </c>
      <c r="G261" s="26"/>
      <c r="H261" s="6">
        <f t="shared" si="27"/>
        <v>0</v>
      </c>
      <c r="I261" s="12">
        <f t="shared" si="28"/>
        <v>0</v>
      </c>
    </row>
    <row r="262" spans="2:9" x14ac:dyDescent="0.2">
      <c r="B262" s="2">
        <f>EOMONTH($B261,IF(Template!$C$8=Validation!$A$2,Validation!$C$2,IF(Template!$C$8=Validation!$A$3,Validation!$C$3,IF(Template!$C$8=Validation!$A$4,Validation!$C$4,IF(Template!$C$8=Validation!$A$5,Validation!$C$5,"NEED TO SELECT PAYMENT FREQUENCY")))))+1</f>
        <v>51380</v>
      </c>
      <c r="C262" s="6">
        <f t="shared" si="25"/>
        <v>0</v>
      </c>
      <c r="D262" s="6">
        <f t="shared" si="24"/>
        <v>0</v>
      </c>
      <c r="E262" s="6">
        <f t="shared" si="29"/>
        <v>-8333.3333333333339</v>
      </c>
      <c r="F262" s="6">
        <f t="shared" si="26"/>
        <v>0</v>
      </c>
      <c r="G262" s="26"/>
      <c r="H262" s="6">
        <f t="shared" si="27"/>
        <v>0</v>
      </c>
      <c r="I262" s="12">
        <f t="shared" si="28"/>
        <v>0</v>
      </c>
    </row>
    <row r="263" spans="2:9" x14ac:dyDescent="0.2">
      <c r="B263" s="2">
        <f>EOMONTH($B262,IF(Template!$C$8=Validation!$A$2,Validation!$C$2,IF(Template!$C$8=Validation!$A$3,Validation!$C$3,IF(Template!$C$8=Validation!$A$4,Validation!$C$4,IF(Template!$C$8=Validation!$A$5,Validation!$C$5,"NEED TO SELECT PAYMENT FREQUENCY")))))+1</f>
        <v>51410</v>
      </c>
      <c r="C263" s="6">
        <f t="shared" si="25"/>
        <v>0</v>
      </c>
      <c r="D263" s="6">
        <f t="shared" si="24"/>
        <v>0</v>
      </c>
      <c r="E263" s="6">
        <f t="shared" si="29"/>
        <v>-8333.3333333333339</v>
      </c>
      <c r="F263" s="6">
        <f t="shared" si="26"/>
        <v>0</v>
      </c>
      <c r="G263" s="26"/>
      <c r="H263" s="6">
        <f t="shared" si="27"/>
        <v>0</v>
      </c>
      <c r="I263" s="12">
        <f t="shared" si="28"/>
        <v>0</v>
      </c>
    </row>
    <row r="264" spans="2:9" x14ac:dyDescent="0.2">
      <c r="B264" s="2">
        <f>EOMONTH($B263,IF(Template!$C$8=Validation!$A$2,Validation!$C$2,IF(Template!$C$8=Validation!$A$3,Validation!$C$3,IF(Template!$C$8=Validation!$A$4,Validation!$C$4,IF(Template!$C$8=Validation!$A$5,Validation!$C$5,"NEED TO SELECT PAYMENT FREQUENCY")))))+1</f>
        <v>51441</v>
      </c>
      <c r="C264" s="6">
        <f t="shared" si="25"/>
        <v>0</v>
      </c>
      <c r="D264" s="6">
        <f t="shared" si="24"/>
        <v>0</v>
      </c>
      <c r="E264" s="6">
        <f t="shared" si="29"/>
        <v>-8333.3333333333339</v>
      </c>
      <c r="F264" s="6">
        <f t="shared" si="26"/>
        <v>0</v>
      </c>
      <c r="G264" s="26"/>
      <c r="H264" s="6">
        <f t="shared" si="27"/>
        <v>0</v>
      </c>
      <c r="I264" s="12">
        <f t="shared" si="28"/>
        <v>0</v>
      </c>
    </row>
    <row r="265" spans="2:9" x14ac:dyDescent="0.2">
      <c r="B265" s="2">
        <f>EOMONTH($B264,IF(Template!$C$8=Validation!$A$2,Validation!$C$2,IF(Template!$C$8=Validation!$A$3,Validation!$C$3,IF(Template!$C$8=Validation!$A$4,Validation!$C$4,IF(Template!$C$8=Validation!$A$5,Validation!$C$5,"NEED TO SELECT PAYMENT FREQUENCY")))))+1</f>
        <v>51471</v>
      </c>
      <c r="C265" s="6">
        <f t="shared" si="25"/>
        <v>0</v>
      </c>
      <c r="D265" s="6">
        <f t="shared" si="24"/>
        <v>0</v>
      </c>
      <c r="E265" s="6">
        <f t="shared" si="29"/>
        <v>-8333.3333333333339</v>
      </c>
      <c r="F265" s="6">
        <f t="shared" si="26"/>
        <v>0</v>
      </c>
      <c r="G265" s="26"/>
      <c r="H265" s="6">
        <f t="shared" si="27"/>
        <v>0</v>
      </c>
      <c r="I265" s="12">
        <f t="shared" si="28"/>
        <v>0</v>
      </c>
    </row>
    <row r="266" spans="2:9" x14ac:dyDescent="0.2">
      <c r="B266" s="2">
        <f>EOMONTH($B265,IF(Template!$C$8=Validation!$A$2,Validation!$C$2,IF(Template!$C$8=Validation!$A$3,Validation!$C$3,IF(Template!$C$8=Validation!$A$4,Validation!$C$4,IF(Template!$C$8=Validation!$A$5,Validation!$C$5,"NEED TO SELECT PAYMENT FREQUENCY")))))+1</f>
        <v>51502</v>
      </c>
      <c r="C266" s="6">
        <f t="shared" si="25"/>
        <v>0</v>
      </c>
      <c r="D266" s="6">
        <f t="shared" si="24"/>
        <v>0</v>
      </c>
      <c r="E266" s="6">
        <f t="shared" si="29"/>
        <v>-8333.3333333333339</v>
      </c>
      <c r="F266" s="6">
        <f t="shared" si="26"/>
        <v>0</v>
      </c>
      <c r="G266" s="26"/>
      <c r="H266" s="6">
        <f t="shared" si="27"/>
        <v>0</v>
      </c>
      <c r="I266" s="12">
        <f t="shared" si="28"/>
        <v>0</v>
      </c>
    </row>
    <row r="267" spans="2:9" x14ac:dyDescent="0.2">
      <c r="B267" s="2">
        <f>EOMONTH($B266,IF(Template!$C$8=Validation!$A$2,Validation!$C$2,IF(Template!$C$8=Validation!$A$3,Validation!$C$3,IF(Template!$C$8=Validation!$A$4,Validation!$C$4,IF(Template!$C$8=Validation!$A$5,Validation!$C$5,"NEED TO SELECT PAYMENT FREQUENCY")))))+1</f>
        <v>51533</v>
      </c>
      <c r="C267" s="6">
        <f t="shared" si="25"/>
        <v>0</v>
      </c>
      <c r="D267" s="6">
        <f t="shared" ref="D267:D330" si="30">IF($B267=$C$6,$C$4,0)</f>
        <v>0</v>
      </c>
      <c r="E267" s="6">
        <f t="shared" si="29"/>
        <v>-8333.3333333333339</v>
      </c>
      <c r="F267" s="6">
        <f t="shared" si="26"/>
        <v>0</v>
      </c>
      <c r="G267" s="26"/>
      <c r="H267" s="6">
        <f t="shared" si="27"/>
        <v>0</v>
      </c>
      <c r="I267" s="12">
        <f t="shared" si="28"/>
        <v>0</v>
      </c>
    </row>
    <row r="268" spans="2:9" x14ac:dyDescent="0.2">
      <c r="B268" s="2">
        <f>EOMONTH($B267,IF(Template!$C$8=Validation!$A$2,Validation!$C$2,IF(Template!$C$8=Validation!$A$3,Validation!$C$3,IF(Template!$C$8=Validation!$A$4,Validation!$C$4,IF(Template!$C$8=Validation!$A$5,Validation!$C$5,"NEED TO SELECT PAYMENT FREQUENCY")))))+1</f>
        <v>51561</v>
      </c>
      <c r="C268" s="6">
        <f t="shared" si="25"/>
        <v>0</v>
      </c>
      <c r="D268" s="6">
        <f t="shared" si="30"/>
        <v>0</v>
      </c>
      <c r="E268" s="6">
        <f t="shared" si="29"/>
        <v>-8333.3333333333339</v>
      </c>
      <c r="F268" s="6">
        <f t="shared" si="26"/>
        <v>0</v>
      </c>
      <c r="G268" s="26"/>
      <c r="H268" s="6">
        <f t="shared" si="27"/>
        <v>0</v>
      </c>
      <c r="I268" s="12">
        <f t="shared" si="28"/>
        <v>0</v>
      </c>
    </row>
    <row r="269" spans="2:9" x14ac:dyDescent="0.2">
      <c r="B269" s="2">
        <f>EOMONTH($B268,IF(Template!$C$8=Validation!$A$2,Validation!$C$2,IF(Template!$C$8=Validation!$A$3,Validation!$C$3,IF(Template!$C$8=Validation!$A$4,Validation!$C$4,IF(Template!$C$8=Validation!$A$5,Validation!$C$5,"NEED TO SELECT PAYMENT FREQUENCY")))))+1</f>
        <v>51592</v>
      </c>
      <c r="C269" s="6">
        <f t="shared" si="25"/>
        <v>0</v>
      </c>
      <c r="D269" s="6">
        <f t="shared" si="30"/>
        <v>0</v>
      </c>
      <c r="E269" s="6">
        <f t="shared" si="29"/>
        <v>-8333.3333333333339</v>
      </c>
      <c r="F269" s="6">
        <f t="shared" si="26"/>
        <v>0</v>
      </c>
      <c r="G269" s="26"/>
      <c r="H269" s="6">
        <f t="shared" si="27"/>
        <v>0</v>
      </c>
      <c r="I269" s="12">
        <f t="shared" si="28"/>
        <v>0</v>
      </c>
    </row>
    <row r="270" spans="2:9" x14ac:dyDescent="0.2">
      <c r="B270" s="2">
        <f>EOMONTH($B269,IF(Template!$C$8=Validation!$A$2,Validation!$C$2,IF(Template!$C$8=Validation!$A$3,Validation!$C$3,IF(Template!$C$8=Validation!$A$4,Validation!$C$4,IF(Template!$C$8=Validation!$A$5,Validation!$C$5,"NEED TO SELECT PAYMENT FREQUENCY")))))+1</f>
        <v>51622</v>
      </c>
      <c r="C270" s="6">
        <f t="shared" si="25"/>
        <v>0</v>
      </c>
      <c r="D270" s="6">
        <f t="shared" si="30"/>
        <v>0</v>
      </c>
      <c r="E270" s="6">
        <f t="shared" si="29"/>
        <v>-8333.3333333333339</v>
      </c>
      <c r="F270" s="6">
        <f t="shared" si="26"/>
        <v>0</v>
      </c>
      <c r="G270" s="26"/>
      <c r="H270" s="6">
        <f t="shared" si="27"/>
        <v>0</v>
      </c>
      <c r="I270" s="12">
        <f t="shared" si="28"/>
        <v>0</v>
      </c>
    </row>
    <row r="271" spans="2:9" x14ac:dyDescent="0.2">
      <c r="B271" s="2">
        <f>EOMONTH($B270,IF(Template!$C$8=Validation!$A$2,Validation!$C$2,IF(Template!$C$8=Validation!$A$3,Validation!$C$3,IF(Template!$C$8=Validation!$A$4,Validation!$C$4,IF(Template!$C$8=Validation!$A$5,Validation!$C$5,"NEED TO SELECT PAYMENT FREQUENCY")))))+1</f>
        <v>51653</v>
      </c>
      <c r="C271" s="6">
        <f t="shared" ref="C271:C334" si="31">ROUNDDOWN(H270,2)</f>
        <v>0</v>
      </c>
      <c r="D271" s="6">
        <f t="shared" si="30"/>
        <v>0</v>
      </c>
      <c r="E271" s="6">
        <f t="shared" si="29"/>
        <v>-8333.3333333333339</v>
      </c>
      <c r="F271" s="6">
        <f t="shared" si="26"/>
        <v>0</v>
      </c>
      <c r="G271" s="26"/>
      <c r="H271" s="6">
        <f t="shared" si="27"/>
        <v>0</v>
      </c>
      <c r="I271" s="12">
        <f t="shared" si="28"/>
        <v>0</v>
      </c>
    </row>
    <row r="272" spans="2:9" x14ac:dyDescent="0.2">
      <c r="B272" s="2">
        <f>EOMONTH($B271,IF(Template!$C$8=Validation!$A$2,Validation!$C$2,IF(Template!$C$8=Validation!$A$3,Validation!$C$3,IF(Template!$C$8=Validation!$A$4,Validation!$C$4,IF(Template!$C$8=Validation!$A$5,Validation!$C$5,"NEED TO SELECT PAYMENT FREQUENCY")))))+1</f>
        <v>51683</v>
      </c>
      <c r="C272" s="6">
        <f t="shared" si="31"/>
        <v>0</v>
      </c>
      <c r="D272" s="6">
        <f t="shared" si="30"/>
        <v>0</v>
      </c>
      <c r="E272" s="6">
        <f t="shared" si="29"/>
        <v>-8333.3333333333339</v>
      </c>
      <c r="F272" s="6">
        <f t="shared" si="26"/>
        <v>0</v>
      </c>
      <c r="G272" s="26"/>
      <c r="H272" s="6">
        <f t="shared" si="27"/>
        <v>0</v>
      </c>
      <c r="I272" s="12">
        <f t="shared" si="28"/>
        <v>0</v>
      </c>
    </row>
    <row r="273" spans="2:9" x14ac:dyDescent="0.2">
      <c r="B273" s="2">
        <f>EOMONTH($B272,IF(Template!$C$8=Validation!$A$2,Validation!$C$2,IF(Template!$C$8=Validation!$A$3,Validation!$C$3,IF(Template!$C$8=Validation!$A$4,Validation!$C$4,IF(Template!$C$8=Validation!$A$5,Validation!$C$5,"NEED TO SELECT PAYMENT FREQUENCY")))))+1</f>
        <v>51714</v>
      </c>
      <c r="C273" s="6">
        <f t="shared" si="31"/>
        <v>0</v>
      </c>
      <c r="D273" s="6">
        <f t="shared" si="30"/>
        <v>0</v>
      </c>
      <c r="E273" s="6">
        <f t="shared" si="29"/>
        <v>-8333.3333333333339</v>
      </c>
      <c r="F273" s="6">
        <f t="shared" si="26"/>
        <v>0</v>
      </c>
      <c r="G273" s="26"/>
      <c r="H273" s="6">
        <f t="shared" si="27"/>
        <v>0</v>
      </c>
      <c r="I273" s="12">
        <f t="shared" si="28"/>
        <v>0</v>
      </c>
    </row>
    <row r="274" spans="2:9" x14ac:dyDescent="0.2">
      <c r="B274" s="2">
        <f>EOMONTH($B273,IF(Template!$C$8=Validation!$A$2,Validation!$C$2,IF(Template!$C$8=Validation!$A$3,Validation!$C$3,IF(Template!$C$8=Validation!$A$4,Validation!$C$4,IF(Template!$C$8=Validation!$A$5,Validation!$C$5,"NEED TO SELECT PAYMENT FREQUENCY")))))+1</f>
        <v>51745</v>
      </c>
      <c r="C274" s="6">
        <f t="shared" si="31"/>
        <v>0</v>
      </c>
      <c r="D274" s="6">
        <f t="shared" si="30"/>
        <v>0</v>
      </c>
      <c r="E274" s="6">
        <f t="shared" si="29"/>
        <v>-8333.3333333333339</v>
      </c>
      <c r="F274" s="6">
        <f t="shared" si="26"/>
        <v>0</v>
      </c>
      <c r="G274" s="26"/>
      <c r="H274" s="6">
        <f t="shared" si="27"/>
        <v>0</v>
      </c>
      <c r="I274" s="12">
        <f t="shared" si="28"/>
        <v>0</v>
      </c>
    </row>
    <row r="275" spans="2:9" x14ac:dyDescent="0.2">
      <c r="B275" s="2">
        <f>EOMONTH($B274,IF(Template!$C$8=Validation!$A$2,Validation!$C$2,IF(Template!$C$8=Validation!$A$3,Validation!$C$3,IF(Template!$C$8=Validation!$A$4,Validation!$C$4,IF(Template!$C$8=Validation!$A$5,Validation!$C$5,"NEED TO SELECT PAYMENT FREQUENCY")))))+1</f>
        <v>51775</v>
      </c>
      <c r="C275" s="6">
        <f t="shared" si="31"/>
        <v>0</v>
      </c>
      <c r="D275" s="6">
        <f t="shared" si="30"/>
        <v>0</v>
      </c>
      <c r="E275" s="6">
        <f t="shared" si="29"/>
        <v>-8333.3333333333339</v>
      </c>
      <c r="F275" s="6">
        <f t="shared" si="26"/>
        <v>0</v>
      </c>
      <c r="G275" s="26"/>
      <c r="H275" s="6">
        <f t="shared" si="27"/>
        <v>0</v>
      </c>
      <c r="I275" s="12">
        <f t="shared" si="28"/>
        <v>0</v>
      </c>
    </row>
    <row r="276" spans="2:9" x14ac:dyDescent="0.2">
      <c r="B276" s="2">
        <f>EOMONTH($B275,IF(Template!$C$8=Validation!$A$2,Validation!$C$2,IF(Template!$C$8=Validation!$A$3,Validation!$C$3,IF(Template!$C$8=Validation!$A$4,Validation!$C$4,IF(Template!$C$8=Validation!$A$5,Validation!$C$5,"NEED TO SELECT PAYMENT FREQUENCY")))))+1</f>
        <v>51806</v>
      </c>
      <c r="C276" s="6">
        <f t="shared" si="31"/>
        <v>0</v>
      </c>
      <c r="D276" s="6">
        <f t="shared" si="30"/>
        <v>0</v>
      </c>
      <c r="E276" s="6">
        <f t="shared" si="29"/>
        <v>-8333.3333333333339</v>
      </c>
      <c r="F276" s="6">
        <f t="shared" ref="F276:F339" si="32">C276*$C$5*YEARFRAC($B275,$B276,3)</f>
        <v>0</v>
      </c>
      <c r="G276" s="26"/>
      <c r="H276" s="6">
        <f t="shared" ref="H276:H339" si="33">IF((C276+D276+E276+G276)&lt;=0,0,C276+D276+E276+G276)</f>
        <v>0</v>
      </c>
      <c r="I276" s="12">
        <f t="shared" ref="I276:I339" si="34">IF(C276&gt;0,SUM(ABS(E276),F276),0)</f>
        <v>0</v>
      </c>
    </row>
    <row r="277" spans="2:9" x14ac:dyDescent="0.2">
      <c r="B277" s="2">
        <f>EOMONTH($B276,IF(Template!$C$8=Validation!$A$2,Validation!$C$2,IF(Template!$C$8=Validation!$A$3,Validation!$C$3,IF(Template!$C$8=Validation!$A$4,Validation!$C$4,IF(Template!$C$8=Validation!$A$5,Validation!$C$5,"NEED TO SELECT PAYMENT FREQUENCY")))))+1</f>
        <v>51836</v>
      </c>
      <c r="C277" s="6">
        <f t="shared" si="31"/>
        <v>0</v>
      </c>
      <c r="D277" s="6">
        <f t="shared" si="30"/>
        <v>0</v>
      </c>
      <c r="E277" s="6">
        <f t="shared" si="29"/>
        <v>-8333.3333333333339</v>
      </c>
      <c r="F277" s="6">
        <f t="shared" si="32"/>
        <v>0</v>
      </c>
      <c r="G277" s="26"/>
      <c r="H277" s="6">
        <f t="shared" si="33"/>
        <v>0</v>
      </c>
      <c r="I277" s="12">
        <f t="shared" si="34"/>
        <v>0</v>
      </c>
    </row>
    <row r="278" spans="2:9" x14ac:dyDescent="0.2">
      <c r="B278" s="2">
        <f>EOMONTH($B277,IF(Template!$C$8=Validation!$A$2,Validation!$C$2,IF(Template!$C$8=Validation!$A$3,Validation!$C$3,IF(Template!$C$8=Validation!$A$4,Validation!$C$4,IF(Template!$C$8=Validation!$A$5,Validation!$C$5,"NEED TO SELECT PAYMENT FREQUENCY")))))+1</f>
        <v>51867</v>
      </c>
      <c r="C278" s="6">
        <f t="shared" si="31"/>
        <v>0</v>
      </c>
      <c r="D278" s="6">
        <f t="shared" si="30"/>
        <v>0</v>
      </c>
      <c r="E278" s="6">
        <f t="shared" si="29"/>
        <v>-8333.3333333333339</v>
      </c>
      <c r="F278" s="6">
        <f t="shared" si="32"/>
        <v>0</v>
      </c>
      <c r="G278" s="26"/>
      <c r="H278" s="6">
        <f t="shared" si="33"/>
        <v>0</v>
      </c>
      <c r="I278" s="12">
        <f t="shared" si="34"/>
        <v>0</v>
      </c>
    </row>
    <row r="279" spans="2:9" x14ac:dyDescent="0.2">
      <c r="B279" s="2">
        <f>EOMONTH($B278,IF(Template!$C$8=Validation!$A$2,Validation!$C$2,IF(Template!$C$8=Validation!$A$3,Validation!$C$3,IF(Template!$C$8=Validation!$A$4,Validation!$C$4,IF(Template!$C$8=Validation!$A$5,Validation!$C$5,"NEED TO SELECT PAYMENT FREQUENCY")))))+1</f>
        <v>51898</v>
      </c>
      <c r="C279" s="6">
        <f t="shared" si="31"/>
        <v>0</v>
      </c>
      <c r="D279" s="6">
        <f t="shared" si="30"/>
        <v>0</v>
      </c>
      <c r="E279" s="6">
        <f t="shared" si="29"/>
        <v>-8333.3333333333339</v>
      </c>
      <c r="F279" s="6">
        <f t="shared" si="32"/>
        <v>0</v>
      </c>
      <c r="G279" s="26"/>
      <c r="H279" s="6">
        <f t="shared" si="33"/>
        <v>0</v>
      </c>
      <c r="I279" s="12">
        <f t="shared" si="34"/>
        <v>0</v>
      </c>
    </row>
    <row r="280" spans="2:9" x14ac:dyDescent="0.2">
      <c r="B280" s="2">
        <f>EOMONTH($B279,IF(Template!$C$8=Validation!$A$2,Validation!$C$2,IF(Template!$C$8=Validation!$A$3,Validation!$C$3,IF(Template!$C$8=Validation!$A$4,Validation!$C$4,IF(Template!$C$8=Validation!$A$5,Validation!$C$5,"NEED TO SELECT PAYMENT FREQUENCY")))))+1</f>
        <v>51926</v>
      </c>
      <c r="C280" s="6">
        <f t="shared" si="31"/>
        <v>0</v>
      </c>
      <c r="D280" s="6">
        <f t="shared" si="30"/>
        <v>0</v>
      </c>
      <c r="E280" s="6">
        <f t="shared" si="29"/>
        <v>-8333.3333333333339</v>
      </c>
      <c r="F280" s="6">
        <f t="shared" si="32"/>
        <v>0</v>
      </c>
      <c r="G280" s="26"/>
      <c r="H280" s="6">
        <f t="shared" si="33"/>
        <v>0</v>
      </c>
      <c r="I280" s="12">
        <f t="shared" si="34"/>
        <v>0</v>
      </c>
    </row>
    <row r="281" spans="2:9" x14ac:dyDescent="0.2">
      <c r="B281" s="2">
        <f>EOMONTH($B280,IF(Template!$C$8=Validation!$A$2,Validation!$C$2,IF(Template!$C$8=Validation!$A$3,Validation!$C$3,IF(Template!$C$8=Validation!$A$4,Validation!$C$4,IF(Template!$C$8=Validation!$A$5,Validation!$C$5,"NEED TO SELECT PAYMENT FREQUENCY")))))+1</f>
        <v>51957</v>
      </c>
      <c r="C281" s="6">
        <f t="shared" si="31"/>
        <v>0</v>
      </c>
      <c r="D281" s="6">
        <f t="shared" si="30"/>
        <v>0</v>
      </c>
      <c r="E281" s="6">
        <f t="shared" si="29"/>
        <v>-8333.3333333333339</v>
      </c>
      <c r="F281" s="6">
        <f t="shared" si="32"/>
        <v>0</v>
      </c>
      <c r="G281" s="26"/>
      <c r="H281" s="6">
        <f t="shared" si="33"/>
        <v>0</v>
      </c>
      <c r="I281" s="12">
        <f t="shared" si="34"/>
        <v>0</v>
      </c>
    </row>
    <row r="282" spans="2:9" x14ac:dyDescent="0.2">
      <c r="B282" s="2">
        <f>EOMONTH($B281,IF(Template!$C$8=Validation!$A$2,Validation!$C$2,IF(Template!$C$8=Validation!$A$3,Validation!$C$3,IF(Template!$C$8=Validation!$A$4,Validation!$C$4,IF(Template!$C$8=Validation!$A$5,Validation!$C$5,"NEED TO SELECT PAYMENT FREQUENCY")))))+1</f>
        <v>51987</v>
      </c>
      <c r="C282" s="6">
        <f t="shared" si="31"/>
        <v>0</v>
      </c>
      <c r="D282" s="6">
        <f t="shared" si="30"/>
        <v>0</v>
      </c>
      <c r="E282" s="6">
        <f t="shared" si="29"/>
        <v>-8333.3333333333339</v>
      </c>
      <c r="F282" s="6">
        <f t="shared" si="32"/>
        <v>0</v>
      </c>
      <c r="G282" s="26"/>
      <c r="H282" s="6">
        <f t="shared" si="33"/>
        <v>0</v>
      </c>
      <c r="I282" s="12">
        <f t="shared" si="34"/>
        <v>0</v>
      </c>
    </row>
    <row r="283" spans="2:9" x14ac:dyDescent="0.2">
      <c r="B283" s="2">
        <f>EOMONTH($B282,IF(Template!$C$8=Validation!$A$2,Validation!$C$2,IF(Template!$C$8=Validation!$A$3,Validation!$C$3,IF(Template!$C$8=Validation!$A$4,Validation!$C$4,IF(Template!$C$8=Validation!$A$5,Validation!$C$5,"NEED TO SELECT PAYMENT FREQUENCY")))))+1</f>
        <v>52018</v>
      </c>
      <c r="C283" s="6">
        <f t="shared" si="31"/>
        <v>0</v>
      </c>
      <c r="D283" s="6">
        <f t="shared" si="30"/>
        <v>0</v>
      </c>
      <c r="E283" s="6">
        <f t="shared" si="29"/>
        <v>-8333.3333333333339</v>
      </c>
      <c r="F283" s="6">
        <f t="shared" si="32"/>
        <v>0</v>
      </c>
      <c r="G283" s="26"/>
      <c r="H283" s="6">
        <f t="shared" si="33"/>
        <v>0</v>
      </c>
      <c r="I283" s="12">
        <f t="shared" si="34"/>
        <v>0</v>
      </c>
    </row>
    <row r="284" spans="2:9" x14ac:dyDescent="0.2">
      <c r="B284" s="2">
        <f>EOMONTH($B283,IF(Template!$C$8=Validation!$A$2,Validation!$C$2,IF(Template!$C$8=Validation!$A$3,Validation!$C$3,IF(Template!$C$8=Validation!$A$4,Validation!$C$4,IF(Template!$C$8=Validation!$A$5,Validation!$C$5,"NEED TO SELECT PAYMENT FREQUENCY")))))+1</f>
        <v>52048</v>
      </c>
      <c r="C284" s="6">
        <f t="shared" si="31"/>
        <v>0</v>
      </c>
      <c r="D284" s="6">
        <f t="shared" si="30"/>
        <v>0</v>
      </c>
      <c r="E284" s="6">
        <f t="shared" si="29"/>
        <v>-8333.3333333333339</v>
      </c>
      <c r="F284" s="6">
        <f t="shared" si="32"/>
        <v>0</v>
      </c>
      <c r="G284" s="26"/>
      <c r="H284" s="6">
        <f t="shared" si="33"/>
        <v>0</v>
      </c>
      <c r="I284" s="12">
        <f t="shared" si="34"/>
        <v>0</v>
      </c>
    </row>
    <row r="285" spans="2:9" x14ac:dyDescent="0.2">
      <c r="B285" s="2">
        <f>EOMONTH($B284,IF(Template!$C$8=Validation!$A$2,Validation!$C$2,IF(Template!$C$8=Validation!$A$3,Validation!$C$3,IF(Template!$C$8=Validation!$A$4,Validation!$C$4,IF(Template!$C$8=Validation!$A$5,Validation!$C$5,"NEED TO SELECT PAYMENT FREQUENCY")))))+1</f>
        <v>52079</v>
      </c>
      <c r="C285" s="6">
        <f t="shared" si="31"/>
        <v>0</v>
      </c>
      <c r="D285" s="6">
        <f t="shared" si="30"/>
        <v>0</v>
      </c>
      <c r="E285" s="6">
        <f t="shared" si="29"/>
        <v>-8333.3333333333339</v>
      </c>
      <c r="F285" s="6">
        <f t="shared" si="32"/>
        <v>0</v>
      </c>
      <c r="G285" s="26"/>
      <c r="H285" s="6">
        <f t="shared" si="33"/>
        <v>0</v>
      </c>
      <c r="I285" s="12">
        <f t="shared" si="34"/>
        <v>0</v>
      </c>
    </row>
    <row r="286" spans="2:9" x14ac:dyDescent="0.2">
      <c r="B286" s="2">
        <f>EOMONTH($B285,IF(Template!$C$8=Validation!$A$2,Validation!$C$2,IF(Template!$C$8=Validation!$A$3,Validation!$C$3,IF(Template!$C$8=Validation!$A$4,Validation!$C$4,IF(Template!$C$8=Validation!$A$5,Validation!$C$5,"NEED TO SELECT PAYMENT FREQUENCY")))))+1</f>
        <v>52110</v>
      </c>
      <c r="C286" s="6">
        <f t="shared" si="31"/>
        <v>0</v>
      </c>
      <c r="D286" s="6">
        <f t="shared" si="30"/>
        <v>0</v>
      </c>
      <c r="E286" s="6">
        <f t="shared" si="29"/>
        <v>-8333.3333333333339</v>
      </c>
      <c r="F286" s="6">
        <f t="shared" si="32"/>
        <v>0</v>
      </c>
      <c r="G286" s="26"/>
      <c r="H286" s="6">
        <f t="shared" si="33"/>
        <v>0</v>
      </c>
      <c r="I286" s="12">
        <f t="shared" si="34"/>
        <v>0</v>
      </c>
    </row>
    <row r="287" spans="2:9" x14ac:dyDescent="0.2">
      <c r="B287" s="2">
        <f>EOMONTH($B286,IF(Template!$C$8=Validation!$A$2,Validation!$C$2,IF(Template!$C$8=Validation!$A$3,Validation!$C$3,IF(Template!$C$8=Validation!$A$4,Validation!$C$4,IF(Template!$C$8=Validation!$A$5,Validation!$C$5,"NEED TO SELECT PAYMENT FREQUENCY")))))+1</f>
        <v>52140</v>
      </c>
      <c r="C287" s="6">
        <f t="shared" si="31"/>
        <v>0</v>
      </c>
      <c r="D287" s="6">
        <f t="shared" si="30"/>
        <v>0</v>
      </c>
      <c r="E287" s="6">
        <f t="shared" si="29"/>
        <v>-8333.3333333333339</v>
      </c>
      <c r="F287" s="6">
        <f t="shared" si="32"/>
        <v>0</v>
      </c>
      <c r="G287" s="26"/>
      <c r="H287" s="6">
        <f t="shared" si="33"/>
        <v>0</v>
      </c>
      <c r="I287" s="12">
        <f t="shared" si="34"/>
        <v>0</v>
      </c>
    </row>
    <row r="288" spans="2:9" x14ac:dyDescent="0.2">
      <c r="B288" s="2">
        <f>EOMONTH($B287,IF(Template!$C$8=Validation!$A$2,Validation!$C$2,IF(Template!$C$8=Validation!$A$3,Validation!$C$3,IF(Template!$C$8=Validation!$A$4,Validation!$C$4,IF(Template!$C$8=Validation!$A$5,Validation!$C$5,"NEED TO SELECT PAYMENT FREQUENCY")))))+1</f>
        <v>52171</v>
      </c>
      <c r="C288" s="6">
        <f t="shared" si="31"/>
        <v>0</v>
      </c>
      <c r="D288" s="6">
        <f t="shared" si="30"/>
        <v>0</v>
      </c>
      <c r="E288" s="6">
        <f t="shared" si="29"/>
        <v>-8333.3333333333339</v>
      </c>
      <c r="F288" s="6">
        <f t="shared" si="32"/>
        <v>0</v>
      </c>
      <c r="G288" s="26"/>
      <c r="H288" s="6">
        <f t="shared" si="33"/>
        <v>0</v>
      </c>
      <c r="I288" s="12">
        <f t="shared" si="34"/>
        <v>0</v>
      </c>
    </row>
    <row r="289" spans="2:9" x14ac:dyDescent="0.2">
      <c r="B289" s="2">
        <f>EOMONTH($B288,IF(Template!$C$8=Validation!$A$2,Validation!$C$2,IF(Template!$C$8=Validation!$A$3,Validation!$C$3,IF(Template!$C$8=Validation!$A$4,Validation!$C$4,IF(Template!$C$8=Validation!$A$5,Validation!$C$5,"NEED TO SELECT PAYMENT FREQUENCY")))))+1</f>
        <v>52201</v>
      </c>
      <c r="C289" s="6">
        <f t="shared" si="31"/>
        <v>0</v>
      </c>
      <c r="D289" s="6">
        <f t="shared" si="30"/>
        <v>0</v>
      </c>
      <c r="E289" s="6">
        <f t="shared" si="29"/>
        <v>-8333.3333333333339</v>
      </c>
      <c r="F289" s="6">
        <f t="shared" si="32"/>
        <v>0</v>
      </c>
      <c r="G289" s="26"/>
      <c r="H289" s="6">
        <f t="shared" si="33"/>
        <v>0</v>
      </c>
      <c r="I289" s="12">
        <f t="shared" si="34"/>
        <v>0</v>
      </c>
    </row>
    <row r="290" spans="2:9" x14ac:dyDescent="0.2">
      <c r="B290" s="2">
        <f>EOMONTH($B289,IF(Template!$C$8=Validation!$A$2,Validation!$C$2,IF(Template!$C$8=Validation!$A$3,Validation!$C$3,IF(Template!$C$8=Validation!$A$4,Validation!$C$4,IF(Template!$C$8=Validation!$A$5,Validation!$C$5,"NEED TO SELECT PAYMENT FREQUENCY")))))+1</f>
        <v>52232</v>
      </c>
      <c r="C290" s="6">
        <f t="shared" si="31"/>
        <v>0</v>
      </c>
      <c r="D290" s="6">
        <f t="shared" si="30"/>
        <v>0</v>
      </c>
      <c r="E290" s="6">
        <f t="shared" si="29"/>
        <v>-8333.3333333333339</v>
      </c>
      <c r="F290" s="6">
        <f t="shared" si="32"/>
        <v>0</v>
      </c>
      <c r="G290" s="26"/>
      <c r="H290" s="6">
        <f t="shared" si="33"/>
        <v>0</v>
      </c>
      <c r="I290" s="12">
        <f t="shared" si="34"/>
        <v>0</v>
      </c>
    </row>
    <row r="291" spans="2:9" x14ac:dyDescent="0.2">
      <c r="B291" s="2">
        <f>EOMONTH($B290,IF(Template!$C$8=Validation!$A$2,Validation!$C$2,IF(Template!$C$8=Validation!$A$3,Validation!$C$3,IF(Template!$C$8=Validation!$A$4,Validation!$C$4,IF(Template!$C$8=Validation!$A$5,Validation!$C$5,"NEED TO SELECT PAYMENT FREQUENCY")))))+1</f>
        <v>52263</v>
      </c>
      <c r="C291" s="6">
        <f t="shared" si="31"/>
        <v>0</v>
      </c>
      <c r="D291" s="6">
        <f t="shared" si="30"/>
        <v>0</v>
      </c>
      <c r="E291" s="6">
        <f t="shared" si="29"/>
        <v>-8333.3333333333339</v>
      </c>
      <c r="F291" s="6">
        <f t="shared" si="32"/>
        <v>0</v>
      </c>
      <c r="G291" s="26"/>
      <c r="H291" s="6">
        <f t="shared" si="33"/>
        <v>0</v>
      </c>
      <c r="I291" s="12">
        <f t="shared" si="34"/>
        <v>0</v>
      </c>
    </row>
    <row r="292" spans="2:9" x14ac:dyDescent="0.2">
      <c r="B292" s="2">
        <f>EOMONTH($B291,IF(Template!$C$8=Validation!$A$2,Validation!$C$2,IF(Template!$C$8=Validation!$A$3,Validation!$C$3,IF(Template!$C$8=Validation!$A$4,Validation!$C$4,IF(Template!$C$8=Validation!$A$5,Validation!$C$5,"NEED TO SELECT PAYMENT FREQUENCY")))))+1</f>
        <v>52291</v>
      </c>
      <c r="C292" s="6">
        <f t="shared" si="31"/>
        <v>0</v>
      </c>
      <c r="D292" s="6">
        <f t="shared" si="30"/>
        <v>0</v>
      </c>
      <c r="E292" s="6">
        <f t="shared" si="29"/>
        <v>-8333.3333333333339</v>
      </c>
      <c r="F292" s="6">
        <f t="shared" si="32"/>
        <v>0</v>
      </c>
      <c r="G292" s="26"/>
      <c r="H292" s="6">
        <f t="shared" si="33"/>
        <v>0</v>
      </c>
      <c r="I292" s="12">
        <f t="shared" si="34"/>
        <v>0</v>
      </c>
    </row>
    <row r="293" spans="2:9" x14ac:dyDescent="0.2">
      <c r="B293" s="2">
        <f>EOMONTH($B292,IF(Template!$C$8=Validation!$A$2,Validation!$C$2,IF(Template!$C$8=Validation!$A$3,Validation!$C$3,IF(Template!$C$8=Validation!$A$4,Validation!$C$4,IF(Template!$C$8=Validation!$A$5,Validation!$C$5,"NEED TO SELECT PAYMENT FREQUENCY")))))+1</f>
        <v>52322</v>
      </c>
      <c r="C293" s="6">
        <f t="shared" si="31"/>
        <v>0</v>
      </c>
      <c r="D293" s="6">
        <f t="shared" si="30"/>
        <v>0</v>
      </c>
      <c r="E293" s="6">
        <f t="shared" si="29"/>
        <v>-8333.3333333333339</v>
      </c>
      <c r="F293" s="6">
        <f t="shared" si="32"/>
        <v>0</v>
      </c>
      <c r="G293" s="26"/>
      <c r="H293" s="6">
        <f t="shared" si="33"/>
        <v>0</v>
      </c>
      <c r="I293" s="12">
        <f t="shared" si="34"/>
        <v>0</v>
      </c>
    </row>
    <row r="294" spans="2:9" x14ac:dyDescent="0.2">
      <c r="B294" s="2">
        <f>EOMONTH($B293,IF(Template!$C$8=Validation!$A$2,Validation!$C$2,IF(Template!$C$8=Validation!$A$3,Validation!$C$3,IF(Template!$C$8=Validation!$A$4,Validation!$C$4,IF(Template!$C$8=Validation!$A$5,Validation!$C$5,"NEED TO SELECT PAYMENT FREQUENCY")))))+1</f>
        <v>52352</v>
      </c>
      <c r="C294" s="6">
        <f t="shared" si="31"/>
        <v>0</v>
      </c>
      <c r="D294" s="6">
        <f t="shared" si="30"/>
        <v>0</v>
      </c>
      <c r="E294" s="6">
        <f t="shared" si="29"/>
        <v>-8333.3333333333339</v>
      </c>
      <c r="F294" s="6">
        <f t="shared" si="32"/>
        <v>0</v>
      </c>
      <c r="G294" s="26"/>
      <c r="H294" s="6">
        <f t="shared" si="33"/>
        <v>0</v>
      </c>
      <c r="I294" s="12">
        <f t="shared" si="34"/>
        <v>0</v>
      </c>
    </row>
    <row r="295" spans="2:9" x14ac:dyDescent="0.2">
      <c r="B295" s="2">
        <f>EOMONTH($B294,IF(Template!$C$8=Validation!$A$2,Validation!$C$2,IF(Template!$C$8=Validation!$A$3,Validation!$C$3,IF(Template!$C$8=Validation!$A$4,Validation!$C$4,IF(Template!$C$8=Validation!$A$5,Validation!$C$5,"NEED TO SELECT PAYMENT FREQUENCY")))))+1</f>
        <v>52383</v>
      </c>
      <c r="C295" s="6">
        <f t="shared" si="31"/>
        <v>0</v>
      </c>
      <c r="D295" s="6">
        <f t="shared" si="30"/>
        <v>0</v>
      </c>
      <c r="E295" s="6">
        <f t="shared" si="29"/>
        <v>-8333.3333333333339</v>
      </c>
      <c r="F295" s="6">
        <f t="shared" si="32"/>
        <v>0</v>
      </c>
      <c r="G295" s="26"/>
      <c r="H295" s="6">
        <f t="shared" si="33"/>
        <v>0</v>
      </c>
      <c r="I295" s="12">
        <f t="shared" si="34"/>
        <v>0</v>
      </c>
    </row>
    <row r="296" spans="2:9" x14ac:dyDescent="0.2">
      <c r="B296" s="2">
        <f>EOMONTH($B295,IF(Template!$C$8=Validation!$A$2,Validation!$C$2,IF(Template!$C$8=Validation!$A$3,Validation!$C$3,IF(Template!$C$8=Validation!$A$4,Validation!$C$4,IF(Template!$C$8=Validation!$A$5,Validation!$C$5,"NEED TO SELECT PAYMENT FREQUENCY")))))+1</f>
        <v>52413</v>
      </c>
      <c r="C296" s="6">
        <f t="shared" si="31"/>
        <v>0</v>
      </c>
      <c r="D296" s="6">
        <f t="shared" si="30"/>
        <v>0</v>
      </c>
      <c r="E296" s="6">
        <f t="shared" si="29"/>
        <v>-8333.3333333333339</v>
      </c>
      <c r="F296" s="6">
        <f t="shared" si="32"/>
        <v>0</v>
      </c>
      <c r="G296" s="26"/>
      <c r="H296" s="6">
        <f t="shared" si="33"/>
        <v>0</v>
      </c>
      <c r="I296" s="12">
        <f t="shared" si="34"/>
        <v>0</v>
      </c>
    </row>
    <row r="297" spans="2:9" x14ac:dyDescent="0.2">
      <c r="B297" s="2">
        <f>EOMONTH($B296,IF(Template!$C$8=Validation!$A$2,Validation!$C$2,IF(Template!$C$8=Validation!$A$3,Validation!$C$3,IF(Template!$C$8=Validation!$A$4,Validation!$C$4,IF(Template!$C$8=Validation!$A$5,Validation!$C$5,"NEED TO SELECT PAYMENT FREQUENCY")))))+1</f>
        <v>52444</v>
      </c>
      <c r="C297" s="6">
        <f t="shared" si="31"/>
        <v>0</v>
      </c>
      <c r="D297" s="6">
        <f t="shared" si="30"/>
        <v>0</v>
      </c>
      <c r="E297" s="6">
        <f t="shared" si="29"/>
        <v>-8333.3333333333339</v>
      </c>
      <c r="F297" s="6">
        <f t="shared" si="32"/>
        <v>0</v>
      </c>
      <c r="G297" s="26"/>
      <c r="H297" s="6">
        <f t="shared" si="33"/>
        <v>0</v>
      </c>
      <c r="I297" s="12">
        <f t="shared" si="34"/>
        <v>0</v>
      </c>
    </row>
    <row r="298" spans="2:9" x14ac:dyDescent="0.2">
      <c r="B298" s="2">
        <f>EOMONTH($B297,IF(Template!$C$8=Validation!$A$2,Validation!$C$2,IF(Template!$C$8=Validation!$A$3,Validation!$C$3,IF(Template!$C$8=Validation!$A$4,Validation!$C$4,IF(Template!$C$8=Validation!$A$5,Validation!$C$5,"NEED TO SELECT PAYMENT FREQUENCY")))))+1</f>
        <v>52475</v>
      </c>
      <c r="C298" s="6">
        <f t="shared" si="31"/>
        <v>0</v>
      </c>
      <c r="D298" s="6">
        <f t="shared" si="30"/>
        <v>0</v>
      </c>
      <c r="E298" s="6">
        <f t="shared" si="29"/>
        <v>-8333.3333333333339</v>
      </c>
      <c r="F298" s="6">
        <f t="shared" si="32"/>
        <v>0</v>
      </c>
      <c r="G298" s="26"/>
      <c r="H298" s="6">
        <f t="shared" si="33"/>
        <v>0</v>
      </c>
      <c r="I298" s="12">
        <f t="shared" si="34"/>
        <v>0</v>
      </c>
    </row>
    <row r="299" spans="2:9" x14ac:dyDescent="0.2">
      <c r="B299" s="2">
        <f>EOMONTH($B298,IF(Template!$C$8=Validation!$A$2,Validation!$C$2,IF(Template!$C$8=Validation!$A$3,Validation!$C$3,IF(Template!$C$8=Validation!$A$4,Validation!$C$4,IF(Template!$C$8=Validation!$A$5,Validation!$C$5,"NEED TO SELECT PAYMENT FREQUENCY")))))+1</f>
        <v>52505</v>
      </c>
      <c r="C299" s="6">
        <f t="shared" si="31"/>
        <v>0</v>
      </c>
      <c r="D299" s="6">
        <f t="shared" si="30"/>
        <v>0</v>
      </c>
      <c r="E299" s="6">
        <f t="shared" si="29"/>
        <v>-8333.3333333333339</v>
      </c>
      <c r="F299" s="6">
        <f t="shared" si="32"/>
        <v>0</v>
      </c>
      <c r="G299" s="26"/>
      <c r="H299" s="6">
        <f t="shared" si="33"/>
        <v>0</v>
      </c>
      <c r="I299" s="12">
        <f t="shared" si="34"/>
        <v>0</v>
      </c>
    </row>
    <row r="300" spans="2:9" x14ac:dyDescent="0.2">
      <c r="B300" s="2">
        <f>EOMONTH($B299,IF(Template!$C$8=Validation!$A$2,Validation!$C$2,IF(Template!$C$8=Validation!$A$3,Validation!$C$3,IF(Template!$C$8=Validation!$A$4,Validation!$C$4,IF(Template!$C$8=Validation!$A$5,Validation!$C$5,"NEED TO SELECT PAYMENT FREQUENCY")))))+1</f>
        <v>52536</v>
      </c>
      <c r="C300" s="6">
        <f t="shared" si="31"/>
        <v>0</v>
      </c>
      <c r="D300" s="6">
        <f t="shared" si="30"/>
        <v>0</v>
      </c>
      <c r="E300" s="6">
        <f t="shared" si="29"/>
        <v>-8333.3333333333339</v>
      </c>
      <c r="F300" s="6">
        <f t="shared" si="32"/>
        <v>0</v>
      </c>
      <c r="G300" s="26"/>
      <c r="H300" s="6">
        <f t="shared" si="33"/>
        <v>0</v>
      </c>
      <c r="I300" s="12">
        <f t="shared" si="34"/>
        <v>0</v>
      </c>
    </row>
    <row r="301" spans="2:9" x14ac:dyDescent="0.2">
      <c r="B301" s="2">
        <f>EOMONTH($B300,IF(Template!$C$8=Validation!$A$2,Validation!$C$2,IF(Template!$C$8=Validation!$A$3,Validation!$C$3,IF(Template!$C$8=Validation!$A$4,Validation!$C$4,IF(Template!$C$8=Validation!$A$5,Validation!$C$5,"NEED TO SELECT PAYMENT FREQUENCY")))))+1</f>
        <v>52566</v>
      </c>
      <c r="C301" s="6">
        <f t="shared" si="31"/>
        <v>0</v>
      </c>
      <c r="D301" s="6">
        <f t="shared" si="30"/>
        <v>0</v>
      </c>
      <c r="E301" s="6">
        <f t="shared" si="29"/>
        <v>-8333.3333333333339</v>
      </c>
      <c r="F301" s="6">
        <f t="shared" si="32"/>
        <v>0</v>
      </c>
      <c r="G301" s="26"/>
      <c r="H301" s="6">
        <f t="shared" si="33"/>
        <v>0</v>
      </c>
      <c r="I301" s="12">
        <f t="shared" si="34"/>
        <v>0</v>
      </c>
    </row>
    <row r="302" spans="2:9" x14ac:dyDescent="0.2">
      <c r="B302" s="2">
        <f>EOMONTH($B301,IF(Template!$C$8=Validation!$A$2,Validation!$C$2,IF(Template!$C$8=Validation!$A$3,Validation!$C$3,IF(Template!$C$8=Validation!$A$4,Validation!$C$4,IF(Template!$C$8=Validation!$A$5,Validation!$C$5,"NEED TO SELECT PAYMENT FREQUENCY")))))+1</f>
        <v>52597</v>
      </c>
      <c r="C302" s="6">
        <f t="shared" si="31"/>
        <v>0</v>
      </c>
      <c r="D302" s="6">
        <f t="shared" si="30"/>
        <v>0</v>
      </c>
      <c r="E302" s="6">
        <f t="shared" si="29"/>
        <v>-8333.3333333333339</v>
      </c>
      <c r="F302" s="6">
        <f t="shared" si="32"/>
        <v>0</v>
      </c>
      <c r="G302" s="26"/>
      <c r="H302" s="6">
        <f t="shared" si="33"/>
        <v>0</v>
      </c>
      <c r="I302" s="12">
        <f t="shared" si="34"/>
        <v>0</v>
      </c>
    </row>
    <row r="303" spans="2:9" x14ac:dyDescent="0.2">
      <c r="B303" s="2">
        <f>EOMONTH($B302,IF(Template!$C$8=Validation!$A$2,Validation!$C$2,IF(Template!$C$8=Validation!$A$3,Validation!$C$3,IF(Template!$C$8=Validation!$A$4,Validation!$C$4,IF(Template!$C$8=Validation!$A$5,Validation!$C$5,"NEED TO SELECT PAYMENT FREQUENCY")))))+1</f>
        <v>52628</v>
      </c>
      <c r="C303" s="6">
        <f t="shared" si="31"/>
        <v>0</v>
      </c>
      <c r="D303" s="6">
        <f t="shared" si="30"/>
        <v>0</v>
      </c>
      <c r="E303" s="6">
        <f t="shared" ref="E303:E366" si="35">-$C$4/$E$6</f>
        <v>-8333.3333333333339</v>
      </c>
      <c r="F303" s="6">
        <f t="shared" si="32"/>
        <v>0</v>
      </c>
      <c r="G303" s="26"/>
      <c r="H303" s="6">
        <f t="shared" si="33"/>
        <v>0</v>
      </c>
      <c r="I303" s="12">
        <f t="shared" si="34"/>
        <v>0</v>
      </c>
    </row>
    <row r="304" spans="2:9" x14ac:dyDescent="0.2">
      <c r="B304" s="2">
        <f>EOMONTH($B303,IF(Template!$C$8=Validation!$A$2,Validation!$C$2,IF(Template!$C$8=Validation!$A$3,Validation!$C$3,IF(Template!$C$8=Validation!$A$4,Validation!$C$4,IF(Template!$C$8=Validation!$A$5,Validation!$C$5,"NEED TO SELECT PAYMENT FREQUENCY")))))+1</f>
        <v>52657</v>
      </c>
      <c r="C304" s="6">
        <f t="shared" si="31"/>
        <v>0</v>
      </c>
      <c r="D304" s="6">
        <f t="shared" si="30"/>
        <v>0</v>
      </c>
      <c r="E304" s="6">
        <f t="shared" si="35"/>
        <v>-8333.3333333333339</v>
      </c>
      <c r="F304" s="6">
        <f t="shared" si="32"/>
        <v>0</v>
      </c>
      <c r="G304" s="26"/>
      <c r="H304" s="6">
        <f t="shared" si="33"/>
        <v>0</v>
      </c>
      <c r="I304" s="12">
        <f t="shared" si="34"/>
        <v>0</v>
      </c>
    </row>
    <row r="305" spans="2:9" x14ac:dyDescent="0.2">
      <c r="B305" s="2">
        <f>EOMONTH($B304,IF(Template!$C$8=Validation!$A$2,Validation!$C$2,IF(Template!$C$8=Validation!$A$3,Validation!$C$3,IF(Template!$C$8=Validation!$A$4,Validation!$C$4,IF(Template!$C$8=Validation!$A$5,Validation!$C$5,"NEED TO SELECT PAYMENT FREQUENCY")))))+1</f>
        <v>52688</v>
      </c>
      <c r="C305" s="6">
        <f t="shared" si="31"/>
        <v>0</v>
      </c>
      <c r="D305" s="6">
        <f t="shared" si="30"/>
        <v>0</v>
      </c>
      <c r="E305" s="6">
        <f t="shared" si="35"/>
        <v>-8333.3333333333339</v>
      </c>
      <c r="F305" s="6">
        <f t="shared" si="32"/>
        <v>0</v>
      </c>
      <c r="G305" s="26"/>
      <c r="H305" s="6">
        <f t="shared" si="33"/>
        <v>0</v>
      </c>
      <c r="I305" s="12">
        <f t="shared" si="34"/>
        <v>0</v>
      </c>
    </row>
    <row r="306" spans="2:9" x14ac:dyDescent="0.2">
      <c r="B306" s="2">
        <f>EOMONTH($B305,IF(Template!$C$8=Validation!$A$2,Validation!$C$2,IF(Template!$C$8=Validation!$A$3,Validation!$C$3,IF(Template!$C$8=Validation!$A$4,Validation!$C$4,IF(Template!$C$8=Validation!$A$5,Validation!$C$5,"NEED TO SELECT PAYMENT FREQUENCY")))))+1</f>
        <v>52718</v>
      </c>
      <c r="C306" s="6">
        <f t="shared" si="31"/>
        <v>0</v>
      </c>
      <c r="D306" s="6">
        <f t="shared" si="30"/>
        <v>0</v>
      </c>
      <c r="E306" s="6">
        <f t="shared" si="35"/>
        <v>-8333.3333333333339</v>
      </c>
      <c r="F306" s="6">
        <f t="shared" si="32"/>
        <v>0</v>
      </c>
      <c r="G306" s="26"/>
      <c r="H306" s="6">
        <f t="shared" si="33"/>
        <v>0</v>
      </c>
      <c r="I306" s="12">
        <f t="shared" si="34"/>
        <v>0</v>
      </c>
    </row>
    <row r="307" spans="2:9" x14ac:dyDescent="0.2">
      <c r="B307" s="2">
        <f>EOMONTH($B306,IF(Template!$C$8=Validation!$A$2,Validation!$C$2,IF(Template!$C$8=Validation!$A$3,Validation!$C$3,IF(Template!$C$8=Validation!$A$4,Validation!$C$4,IF(Template!$C$8=Validation!$A$5,Validation!$C$5,"NEED TO SELECT PAYMENT FREQUENCY")))))+1</f>
        <v>52749</v>
      </c>
      <c r="C307" s="6">
        <f t="shared" si="31"/>
        <v>0</v>
      </c>
      <c r="D307" s="6">
        <f t="shared" si="30"/>
        <v>0</v>
      </c>
      <c r="E307" s="6">
        <f t="shared" si="35"/>
        <v>-8333.3333333333339</v>
      </c>
      <c r="F307" s="6">
        <f t="shared" si="32"/>
        <v>0</v>
      </c>
      <c r="G307" s="26"/>
      <c r="H307" s="6">
        <f t="shared" si="33"/>
        <v>0</v>
      </c>
      <c r="I307" s="12">
        <f t="shared" si="34"/>
        <v>0</v>
      </c>
    </row>
    <row r="308" spans="2:9" x14ac:dyDescent="0.2">
      <c r="B308" s="2">
        <f>EOMONTH($B307,IF(Template!$C$8=Validation!$A$2,Validation!$C$2,IF(Template!$C$8=Validation!$A$3,Validation!$C$3,IF(Template!$C$8=Validation!$A$4,Validation!$C$4,IF(Template!$C$8=Validation!$A$5,Validation!$C$5,"NEED TO SELECT PAYMENT FREQUENCY")))))+1</f>
        <v>52779</v>
      </c>
      <c r="C308" s="6">
        <f t="shared" si="31"/>
        <v>0</v>
      </c>
      <c r="D308" s="6">
        <f t="shared" si="30"/>
        <v>0</v>
      </c>
      <c r="E308" s="6">
        <f t="shared" si="35"/>
        <v>-8333.3333333333339</v>
      </c>
      <c r="F308" s="6">
        <f t="shared" si="32"/>
        <v>0</v>
      </c>
      <c r="G308" s="26"/>
      <c r="H308" s="6">
        <f t="shared" si="33"/>
        <v>0</v>
      </c>
      <c r="I308" s="12">
        <f t="shared" si="34"/>
        <v>0</v>
      </c>
    </row>
    <row r="309" spans="2:9" x14ac:dyDescent="0.2">
      <c r="B309" s="2">
        <f>EOMONTH($B308,IF(Template!$C$8=Validation!$A$2,Validation!$C$2,IF(Template!$C$8=Validation!$A$3,Validation!$C$3,IF(Template!$C$8=Validation!$A$4,Validation!$C$4,IF(Template!$C$8=Validation!$A$5,Validation!$C$5,"NEED TO SELECT PAYMENT FREQUENCY")))))+1</f>
        <v>52810</v>
      </c>
      <c r="C309" s="6">
        <f t="shared" si="31"/>
        <v>0</v>
      </c>
      <c r="D309" s="6">
        <f t="shared" si="30"/>
        <v>0</v>
      </c>
      <c r="E309" s="6">
        <f t="shared" si="35"/>
        <v>-8333.3333333333339</v>
      </c>
      <c r="F309" s="6">
        <f t="shared" si="32"/>
        <v>0</v>
      </c>
      <c r="G309" s="26"/>
      <c r="H309" s="6">
        <f t="shared" si="33"/>
        <v>0</v>
      </c>
      <c r="I309" s="12">
        <f t="shared" si="34"/>
        <v>0</v>
      </c>
    </row>
    <row r="310" spans="2:9" x14ac:dyDescent="0.2">
      <c r="B310" s="2">
        <f>EOMONTH($B309,IF(Template!$C$8=Validation!$A$2,Validation!$C$2,IF(Template!$C$8=Validation!$A$3,Validation!$C$3,IF(Template!$C$8=Validation!$A$4,Validation!$C$4,IF(Template!$C$8=Validation!$A$5,Validation!$C$5,"NEED TO SELECT PAYMENT FREQUENCY")))))+1</f>
        <v>52841</v>
      </c>
      <c r="C310" s="6">
        <f t="shared" si="31"/>
        <v>0</v>
      </c>
      <c r="D310" s="6">
        <f t="shared" si="30"/>
        <v>0</v>
      </c>
      <c r="E310" s="6">
        <f t="shared" si="35"/>
        <v>-8333.3333333333339</v>
      </c>
      <c r="F310" s="6">
        <f t="shared" si="32"/>
        <v>0</v>
      </c>
      <c r="G310" s="26"/>
      <c r="H310" s="6">
        <f t="shared" si="33"/>
        <v>0</v>
      </c>
      <c r="I310" s="12">
        <f t="shared" si="34"/>
        <v>0</v>
      </c>
    </row>
    <row r="311" spans="2:9" x14ac:dyDescent="0.2">
      <c r="B311" s="2">
        <f>EOMONTH($B310,IF(Template!$C$8=Validation!$A$2,Validation!$C$2,IF(Template!$C$8=Validation!$A$3,Validation!$C$3,IF(Template!$C$8=Validation!$A$4,Validation!$C$4,IF(Template!$C$8=Validation!$A$5,Validation!$C$5,"NEED TO SELECT PAYMENT FREQUENCY")))))+1</f>
        <v>52871</v>
      </c>
      <c r="C311" s="6">
        <f t="shared" si="31"/>
        <v>0</v>
      </c>
      <c r="D311" s="6">
        <f t="shared" si="30"/>
        <v>0</v>
      </c>
      <c r="E311" s="6">
        <f t="shared" si="35"/>
        <v>-8333.3333333333339</v>
      </c>
      <c r="F311" s="6">
        <f t="shared" si="32"/>
        <v>0</v>
      </c>
      <c r="G311" s="26"/>
      <c r="H311" s="6">
        <f t="shared" si="33"/>
        <v>0</v>
      </c>
      <c r="I311" s="12">
        <f t="shared" si="34"/>
        <v>0</v>
      </c>
    </row>
    <row r="312" spans="2:9" x14ac:dyDescent="0.2">
      <c r="B312" s="2">
        <f>EOMONTH($B311,IF(Template!$C$8=Validation!$A$2,Validation!$C$2,IF(Template!$C$8=Validation!$A$3,Validation!$C$3,IF(Template!$C$8=Validation!$A$4,Validation!$C$4,IF(Template!$C$8=Validation!$A$5,Validation!$C$5,"NEED TO SELECT PAYMENT FREQUENCY")))))+1</f>
        <v>52902</v>
      </c>
      <c r="C312" s="6">
        <f t="shared" si="31"/>
        <v>0</v>
      </c>
      <c r="D312" s="6">
        <f t="shared" si="30"/>
        <v>0</v>
      </c>
      <c r="E312" s="6">
        <f t="shared" si="35"/>
        <v>-8333.3333333333339</v>
      </c>
      <c r="F312" s="6">
        <f t="shared" si="32"/>
        <v>0</v>
      </c>
      <c r="G312" s="26"/>
      <c r="H312" s="6">
        <f t="shared" si="33"/>
        <v>0</v>
      </c>
      <c r="I312" s="12">
        <f t="shared" si="34"/>
        <v>0</v>
      </c>
    </row>
    <row r="313" spans="2:9" x14ac:dyDescent="0.2">
      <c r="B313" s="2">
        <f>EOMONTH($B312,IF(Template!$C$8=Validation!$A$2,Validation!$C$2,IF(Template!$C$8=Validation!$A$3,Validation!$C$3,IF(Template!$C$8=Validation!$A$4,Validation!$C$4,IF(Template!$C$8=Validation!$A$5,Validation!$C$5,"NEED TO SELECT PAYMENT FREQUENCY")))))+1</f>
        <v>52932</v>
      </c>
      <c r="C313" s="6">
        <f t="shared" si="31"/>
        <v>0</v>
      </c>
      <c r="D313" s="6">
        <f t="shared" si="30"/>
        <v>0</v>
      </c>
      <c r="E313" s="6">
        <f t="shared" si="35"/>
        <v>-8333.3333333333339</v>
      </c>
      <c r="F313" s="6">
        <f t="shared" si="32"/>
        <v>0</v>
      </c>
      <c r="G313" s="26"/>
      <c r="H313" s="6">
        <f t="shared" si="33"/>
        <v>0</v>
      </c>
      <c r="I313" s="12">
        <f t="shared" si="34"/>
        <v>0</v>
      </c>
    </row>
    <row r="314" spans="2:9" x14ac:dyDescent="0.2">
      <c r="B314" s="2">
        <f>EOMONTH($B313,IF(Template!$C$8=Validation!$A$2,Validation!$C$2,IF(Template!$C$8=Validation!$A$3,Validation!$C$3,IF(Template!$C$8=Validation!$A$4,Validation!$C$4,IF(Template!$C$8=Validation!$A$5,Validation!$C$5,"NEED TO SELECT PAYMENT FREQUENCY")))))+1</f>
        <v>52963</v>
      </c>
      <c r="C314" s="6">
        <f t="shared" si="31"/>
        <v>0</v>
      </c>
      <c r="D314" s="6">
        <f t="shared" si="30"/>
        <v>0</v>
      </c>
      <c r="E314" s="6">
        <f t="shared" si="35"/>
        <v>-8333.3333333333339</v>
      </c>
      <c r="F314" s="6">
        <f t="shared" si="32"/>
        <v>0</v>
      </c>
      <c r="G314" s="26"/>
      <c r="H314" s="6">
        <f t="shared" si="33"/>
        <v>0</v>
      </c>
      <c r="I314" s="12">
        <f t="shared" si="34"/>
        <v>0</v>
      </c>
    </row>
    <row r="315" spans="2:9" x14ac:dyDescent="0.2">
      <c r="B315" s="2">
        <f>EOMONTH($B314,IF(Template!$C$8=Validation!$A$2,Validation!$C$2,IF(Template!$C$8=Validation!$A$3,Validation!$C$3,IF(Template!$C$8=Validation!$A$4,Validation!$C$4,IF(Template!$C$8=Validation!$A$5,Validation!$C$5,"NEED TO SELECT PAYMENT FREQUENCY")))))+1</f>
        <v>52994</v>
      </c>
      <c r="C315" s="6">
        <f t="shared" si="31"/>
        <v>0</v>
      </c>
      <c r="D315" s="6">
        <f t="shared" si="30"/>
        <v>0</v>
      </c>
      <c r="E315" s="6">
        <f t="shared" si="35"/>
        <v>-8333.3333333333339</v>
      </c>
      <c r="F315" s="6">
        <f t="shared" si="32"/>
        <v>0</v>
      </c>
      <c r="G315" s="26"/>
      <c r="H315" s="6">
        <f t="shared" si="33"/>
        <v>0</v>
      </c>
      <c r="I315" s="12">
        <f t="shared" si="34"/>
        <v>0</v>
      </c>
    </row>
    <row r="316" spans="2:9" x14ac:dyDescent="0.2">
      <c r="B316" s="2">
        <f>EOMONTH($B315,IF(Template!$C$8=Validation!$A$2,Validation!$C$2,IF(Template!$C$8=Validation!$A$3,Validation!$C$3,IF(Template!$C$8=Validation!$A$4,Validation!$C$4,IF(Template!$C$8=Validation!$A$5,Validation!$C$5,"NEED TO SELECT PAYMENT FREQUENCY")))))+1</f>
        <v>53022</v>
      </c>
      <c r="C316" s="6">
        <f t="shared" si="31"/>
        <v>0</v>
      </c>
      <c r="D316" s="6">
        <f t="shared" si="30"/>
        <v>0</v>
      </c>
      <c r="E316" s="6">
        <f t="shared" si="35"/>
        <v>-8333.3333333333339</v>
      </c>
      <c r="F316" s="6">
        <f t="shared" si="32"/>
        <v>0</v>
      </c>
      <c r="G316" s="26"/>
      <c r="H316" s="6">
        <f t="shared" si="33"/>
        <v>0</v>
      </c>
      <c r="I316" s="12">
        <f t="shared" si="34"/>
        <v>0</v>
      </c>
    </row>
    <row r="317" spans="2:9" x14ac:dyDescent="0.2">
      <c r="B317" s="2">
        <f>EOMONTH($B316,IF(Template!$C$8=Validation!$A$2,Validation!$C$2,IF(Template!$C$8=Validation!$A$3,Validation!$C$3,IF(Template!$C$8=Validation!$A$4,Validation!$C$4,IF(Template!$C$8=Validation!$A$5,Validation!$C$5,"NEED TO SELECT PAYMENT FREQUENCY")))))+1</f>
        <v>53053</v>
      </c>
      <c r="C317" s="6">
        <f t="shared" si="31"/>
        <v>0</v>
      </c>
      <c r="D317" s="6">
        <f t="shared" si="30"/>
        <v>0</v>
      </c>
      <c r="E317" s="6">
        <f t="shared" si="35"/>
        <v>-8333.3333333333339</v>
      </c>
      <c r="F317" s="6">
        <f t="shared" si="32"/>
        <v>0</v>
      </c>
      <c r="G317" s="26"/>
      <c r="H317" s="6">
        <f t="shared" si="33"/>
        <v>0</v>
      </c>
      <c r="I317" s="12">
        <f t="shared" si="34"/>
        <v>0</v>
      </c>
    </row>
    <row r="318" spans="2:9" x14ac:dyDescent="0.2">
      <c r="B318" s="2">
        <f>EOMONTH($B317,IF(Template!$C$8=Validation!$A$2,Validation!$C$2,IF(Template!$C$8=Validation!$A$3,Validation!$C$3,IF(Template!$C$8=Validation!$A$4,Validation!$C$4,IF(Template!$C$8=Validation!$A$5,Validation!$C$5,"NEED TO SELECT PAYMENT FREQUENCY")))))+1</f>
        <v>53083</v>
      </c>
      <c r="C318" s="6">
        <f t="shared" si="31"/>
        <v>0</v>
      </c>
      <c r="D318" s="6">
        <f t="shared" si="30"/>
        <v>0</v>
      </c>
      <c r="E318" s="6">
        <f t="shared" si="35"/>
        <v>-8333.3333333333339</v>
      </c>
      <c r="F318" s="6">
        <f t="shared" si="32"/>
        <v>0</v>
      </c>
      <c r="G318" s="26"/>
      <c r="H318" s="6">
        <f t="shared" si="33"/>
        <v>0</v>
      </c>
      <c r="I318" s="12">
        <f t="shared" si="34"/>
        <v>0</v>
      </c>
    </row>
    <row r="319" spans="2:9" x14ac:dyDescent="0.2">
      <c r="B319" s="2">
        <f>EOMONTH($B318,IF(Template!$C$8=Validation!$A$2,Validation!$C$2,IF(Template!$C$8=Validation!$A$3,Validation!$C$3,IF(Template!$C$8=Validation!$A$4,Validation!$C$4,IF(Template!$C$8=Validation!$A$5,Validation!$C$5,"NEED TO SELECT PAYMENT FREQUENCY")))))+1</f>
        <v>53114</v>
      </c>
      <c r="C319" s="6">
        <f t="shared" si="31"/>
        <v>0</v>
      </c>
      <c r="D319" s="6">
        <f t="shared" si="30"/>
        <v>0</v>
      </c>
      <c r="E319" s="6">
        <f t="shared" si="35"/>
        <v>-8333.3333333333339</v>
      </c>
      <c r="F319" s="6">
        <f t="shared" si="32"/>
        <v>0</v>
      </c>
      <c r="G319" s="26"/>
      <c r="H319" s="6">
        <f t="shared" si="33"/>
        <v>0</v>
      </c>
      <c r="I319" s="12">
        <f t="shared" si="34"/>
        <v>0</v>
      </c>
    </row>
    <row r="320" spans="2:9" x14ac:dyDescent="0.2">
      <c r="B320" s="2">
        <f>EOMONTH($B319,IF(Template!$C$8=Validation!$A$2,Validation!$C$2,IF(Template!$C$8=Validation!$A$3,Validation!$C$3,IF(Template!$C$8=Validation!$A$4,Validation!$C$4,IF(Template!$C$8=Validation!$A$5,Validation!$C$5,"NEED TO SELECT PAYMENT FREQUENCY")))))+1</f>
        <v>53144</v>
      </c>
      <c r="C320" s="6">
        <f t="shared" si="31"/>
        <v>0</v>
      </c>
      <c r="D320" s="6">
        <f t="shared" si="30"/>
        <v>0</v>
      </c>
      <c r="E320" s="6">
        <f t="shared" si="35"/>
        <v>-8333.3333333333339</v>
      </c>
      <c r="F320" s="6">
        <f t="shared" si="32"/>
        <v>0</v>
      </c>
      <c r="G320" s="26"/>
      <c r="H320" s="6">
        <f t="shared" si="33"/>
        <v>0</v>
      </c>
      <c r="I320" s="12">
        <f t="shared" si="34"/>
        <v>0</v>
      </c>
    </row>
    <row r="321" spans="2:9" x14ac:dyDescent="0.2">
      <c r="B321" s="2">
        <f>EOMONTH($B320,IF(Template!$C$8=Validation!$A$2,Validation!$C$2,IF(Template!$C$8=Validation!$A$3,Validation!$C$3,IF(Template!$C$8=Validation!$A$4,Validation!$C$4,IF(Template!$C$8=Validation!$A$5,Validation!$C$5,"NEED TO SELECT PAYMENT FREQUENCY")))))+1</f>
        <v>53175</v>
      </c>
      <c r="C321" s="6">
        <f t="shared" si="31"/>
        <v>0</v>
      </c>
      <c r="D321" s="6">
        <f t="shared" si="30"/>
        <v>0</v>
      </c>
      <c r="E321" s="6">
        <f t="shared" si="35"/>
        <v>-8333.3333333333339</v>
      </c>
      <c r="F321" s="6">
        <f t="shared" si="32"/>
        <v>0</v>
      </c>
      <c r="G321" s="26"/>
      <c r="H321" s="6">
        <f t="shared" si="33"/>
        <v>0</v>
      </c>
      <c r="I321" s="12">
        <f t="shared" si="34"/>
        <v>0</v>
      </c>
    </row>
    <row r="322" spans="2:9" x14ac:dyDescent="0.2">
      <c r="B322" s="2">
        <f>EOMONTH($B321,IF(Template!$C$8=Validation!$A$2,Validation!$C$2,IF(Template!$C$8=Validation!$A$3,Validation!$C$3,IF(Template!$C$8=Validation!$A$4,Validation!$C$4,IF(Template!$C$8=Validation!$A$5,Validation!$C$5,"NEED TO SELECT PAYMENT FREQUENCY")))))+1</f>
        <v>53206</v>
      </c>
      <c r="C322" s="6">
        <f t="shared" si="31"/>
        <v>0</v>
      </c>
      <c r="D322" s="6">
        <f t="shared" si="30"/>
        <v>0</v>
      </c>
      <c r="E322" s="6">
        <f t="shared" si="35"/>
        <v>-8333.3333333333339</v>
      </c>
      <c r="F322" s="6">
        <f t="shared" si="32"/>
        <v>0</v>
      </c>
      <c r="G322" s="26"/>
      <c r="H322" s="6">
        <f t="shared" si="33"/>
        <v>0</v>
      </c>
      <c r="I322" s="12">
        <f t="shared" si="34"/>
        <v>0</v>
      </c>
    </row>
    <row r="323" spans="2:9" x14ac:dyDescent="0.2">
      <c r="B323" s="2">
        <f>EOMONTH($B322,IF(Template!$C$8=Validation!$A$2,Validation!$C$2,IF(Template!$C$8=Validation!$A$3,Validation!$C$3,IF(Template!$C$8=Validation!$A$4,Validation!$C$4,IF(Template!$C$8=Validation!$A$5,Validation!$C$5,"NEED TO SELECT PAYMENT FREQUENCY")))))+1</f>
        <v>53236</v>
      </c>
      <c r="C323" s="6">
        <f t="shared" si="31"/>
        <v>0</v>
      </c>
      <c r="D323" s="6">
        <f t="shared" si="30"/>
        <v>0</v>
      </c>
      <c r="E323" s="6">
        <f t="shared" si="35"/>
        <v>-8333.3333333333339</v>
      </c>
      <c r="F323" s="6">
        <f t="shared" si="32"/>
        <v>0</v>
      </c>
      <c r="G323" s="26"/>
      <c r="H323" s="6">
        <f t="shared" si="33"/>
        <v>0</v>
      </c>
      <c r="I323" s="12">
        <f t="shared" si="34"/>
        <v>0</v>
      </c>
    </row>
    <row r="324" spans="2:9" x14ac:dyDescent="0.2">
      <c r="B324" s="2">
        <f>EOMONTH($B323,IF(Template!$C$8=Validation!$A$2,Validation!$C$2,IF(Template!$C$8=Validation!$A$3,Validation!$C$3,IF(Template!$C$8=Validation!$A$4,Validation!$C$4,IF(Template!$C$8=Validation!$A$5,Validation!$C$5,"NEED TO SELECT PAYMENT FREQUENCY")))))+1</f>
        <v>53267</v>
      </c>
      <c r="C324" s="6">
        <f t="shared" si="31"/>
        <v>0</v>
      </c>
      <c r="D324" s="6">
        <f t="shared" si="30"/>
        <v>0</v>
      </c>
      <c r="E324" s="6">
        <f t="shared" si="35"/>
        <v>-8333.3333333333339</v>
      </c>
      <c r="F324" s="6">
        <f t="shared" si="32"/>
        <v>0</v>
      </c>
      <c r="G324" s="26"/>
      <c r="H324" s="6">
        <f t="shared" si="33"/>
        <v>0</v>
      </c>
      <c r="I324" s="12">
        <f t="shared" si="34"/>
        <v>0</v>
      </c>
    </row>
    <row r="325" spans="2:9" x14ac:dyDescent="0.2">
      <c r="B325" s="2">
        <f>EOMONTH($B324,IF(Template!$C$8=Validation!$A$2,Validation!$C$2,IF(Template!$C$8=Validation!$A$3,Validation!$C$3,IF(Template!$C$8=Validation!$A$4,Validation!$C$4,IF(Template!$C$8=Validation!$A$5,Validation!$C$5,"NEED TO SELECT PAYMENT FREQUENCY")))))+1</f>
        <v>53297</v>
      </c>
      <c r="C325" s="6">
        <f t="shared" si="31"/>
        <v>0</v>
      </c>
      <c r="D325" s="6">
        <f t="shared" si="30"/>
        <v>0</v>
      </c>
      <c r="E325" s="6">
        <f t="shared" si="35"/>
        <v>-8333.3333333333339</v>
      </c>
      <c r="F325" s="6">
        <f t="shared" si="32"/>
        <v>0</v>
      </c>
      <c r="G325" s="26"/>
      <c r="H325" s="6">
        <f t="shared" si="33"/>
        <v>0</v>
      </c>
      <c r="I325" s="12">
        <f t="shared" si="34"/>
        <v>0</v>
      </c>
    </row>
    <row r="326" spans="2:9" x14ac:dyDescent="0.2">
      <c r="B326" s="2">
        <f>EOMONTH($B325,IF(Template!$C$8=Validation!$A$2,Validation!$C$2,IF(Template!$C$8=Validation!$A$3,Validation!$C$3,IF(Template!$C$8=Validation!$A$4,Validation!$C$4,IF(Template!$C$8=Validation!$A$5,Validation!$C$5,"NEED TO SELECT PAYMENT FREQUENCY")))))+1</f>
        <v>53328</v>
      </c>
      <c r="C326" s="6">
        <f t="shared" si="31"/>
        <v>0</v>
      </c>
      <c r="D326" s="6">
        <f t="shared" si="30"/>
        <v>0</v>
      </c>
      <c r="E326" s="6">
        <f t="shared" si="35"/>
        <v>-8333.3333333333339</v>
      </c>
      <c r="F326" s="6">
        <f t="shared" si="32"/>
        <v>0</v>
      </c>
      <c r="G326" s="26"/>
      <c r="H326" s="6">
        <f t="shared" si="33"/>
        <v>0</v>
      </c>
      <c r="I326" s="12">
        <f t="shared" si="34"/>
        <v>0</v>
      </c>
    </row>
    <row r="327" spans="2:9" x14ac:dyDescent="0.2">
      <c r="B327" s="2">
        <f>EOMONTH($B326,IF(Template!$C$8=Validation!$A$2,Validation!$C$2,IF(Template!$C$8=Validation!$A$3,Validation!$C$3,IF(Template!$C$8=Validation!$A$4,Validation!$C$4,IF(Template!$C$8=Validation!$A$5,Validation!$C$5,"NEED TO SELECT PAYMENT FREQUENCY")))))+1</f>
        <v>53359</v>
      </c>
      <c r="C327" s="6">
        <f t="shared" si="31"/>
        <v>0</v>
      </c>
      <c r="D327" s="6">
        <f t="shared" si="30"/>
        <v>0</v>
      </c>
      <c r="E327" s="6">
        <f t="shared" si="35"/>
        <v>-8333.3333333333339</v>
      </c>
      <c r="F327" s="6">
        <f t="shared" si="32"/>
        <v>0</v>
      </c>
      <c r="G327" s="26"/>
      <c r="H327" s="6">
        <f t="shared" si="33"/>
        <v>0</v>
      </c>
      <c r="I327" s="12">
        <f t="shared" si="34"/>
        <v>0</v>
      </c>
    </row>
    <row r="328" spans="2:9" x14ac:dyDescent="0.2">
      <c r="B328" s="2">
        <f>EOMONTH($B327,IF(Template!$C$8=Validation!$A$2,Validation!$C$2,IF(Template!$C$8=Validation!$A$3,Validation!$C$3,IF(Template!$C$8=Validation!$A$4,Validation!$C$4,IF(Template!$C$8=Validation!$A$5,Validation!$C$5,"NEED TO SELECT PAYMENT FREQUENCY")))))+1</f>
        <v>53387</v>
      </c>
      <c r="C328" s="6">
        <f t="shared" si="31"/>
        <v>0</v>
      </c>
      <c r="D328" s="6">
        <f t="shared" si="30"/>
        <v>0</v>
      </c>
      <c r="E328" s="6">
        <f t="shared" si="35"/>
        <v>-8333.3333333333339</v>
      </c>
      <c r="F328" s="6">
        <f t="shared" si="32"/>
        <v>0</v>
      </c>
      <c r="G328" s="26"/>
      <c r="H328" s="6">
        <f t="shared" si="33"/>
        <v>0</v>
      </c>
      <c r="I328" s="12">
        <f t="shared" si="34"/>
        <v>0</v>
      </c>
    </row>
    <row r="329" spans="2:9" x14ac:dyDescent="0.2">
      <c r="B329" s="2">
        <f>EOMONTH($B328,IF(Template!$C$8=Validation!$A$2,Validation!$C$2,IF(Template!$C$8=Validation!$A$3,Validation!$C$3,IF(Template!$C$8=Validation!$A$4,Validation!$C$4,IF(Template!$C$8=Validation!$A$5,Validation!$C$5,"NEED TO SELECT PAYMENT FREQUENCY")))))+1</f>
        <v>53418</v>
      </c>
      <c r="C329" s="6">
        <f t="shared" si="31"/>
        <v>0</v>
      </c>
      <c r="D329" s="6">
        <f t="shared" si="30"/>
        <v>0</v>
      </c>
      <c r="E329" s="6">
        <f t="shared" si="35"/>
        <v>-8333.3333333333339</v>
      </c>
      <c r="F329" s="6">
        <f t="shared" si="32"/>
        <v>0</v>
      </c>
      <c r="G329" s="26"/>
      <c r="H329" s="6">
        <f t="shared" si="33"/>
        <v>0</v>
      </c>
      <c r="I329" s="12">
        <f t="shared" si="34"/>
        <v>0</v>
      </c>
    </row>
    <row r="330" spans="2:9" x14ac:dyDescent="0.2">
      <c r="B330" s="2">
        <f>EOMONTH($B329,IF(Template!$C$8=Validation!$A$2,Validation!$C$2,IF(Template!$C$8=Validation!$A$3,Validation!$C$3,IF(Template!$C$8=Validation!$A$4,Validation!$C$4,IF(Template!$C$8=Validation!$A$5,Validation!$C$5,"NEED TO SELECT PAYMENT FREQUENCY")))))+1</f>
        <v>53448</v>
      </c>
      <c r="C330" s="6">
        <f t="shared" si="31"/>
        <v>0</v>
      </c>
      <c r="D330" s="6">
        <f t="shared" si="30"/>
        <v>0</v>
      </c>
      <c r="E330" s="6">
        <f t="shared" si="35"/>
        <v>-8333.3333333333339</v>
      </c>
      <c r="F330" s="6">
        <f t="shared" si="32"/>
        <v>0</v>
      </c>
      <c r="G330" s="26"/>
      <c r="H330" s="6">
        <f t="shared" si="33"/>
        <v>0</v>
      </c>
      <c r="I330" s="12">
        <f t="shared" si="34"/>
        <v>0</v>
      </c>
    </row>
    <row r="331" spans="2:9" x14ac:dyDescent="0.2">
      <c r="B331" s="2">
        <f>EOMONTH($B330,IF(Template!$C$8=Validation!$A$2,Validation!$C$2,IF(Template!$C$8=Validation!$A$3,Validation!$C$3,IF(Template!$C$8=Validation!$A$4,Validation!$C$4,IF(Template!$C$8=Validation!$A$5,Validation!$C$5,"NEED TO SELECT PAYMENT FREQUENCY")))))+1</f>
        <v>53479</v>
      </c>
      <c r="C331" s="6">
        <f t="shared" si="31"/>
        <v>0</v>
      </c>
      <c r="D331" s="6">
        <f t="shared" ref="D331:D377" si="36">IF($B331=$C$6,$C$4,0)</f>
        <v>0</v>
      </c>
      <c r="E331" s="6">
        <f t="shared" si="35"/>
        <v>-8333.3333333333339</v>
      </c>
      <c r="F331" s="6">
        <f t="shared" si="32"/>
        <v>0</v>
      </c>
      <c r="G331" s="26"/>
      <c r="H331" s="6">
        <f t="shared" si="33"/>
        <v>0</v>
      </c>
      <c r="I331" s="12">
        <f t="shared" si="34"/>
        <v>0</v>
      </c>
    </row>
    <row r="332" spans="2:9" x14ac:dyDescent="0.2">
      <c r="B332" s="2">
        <f>EOMONTH($B331,IF(Template!$C$8=Validation!$A$2,Validation!$C$2,IF(Template!$C$8=Validation!$A$3,Validation!$C$3,IF(Template!$C$8=Validation!$A$4,Validation!$C$4,IF(Template!$C$8=Validation!$A$5,Validation!$C$5,"NEED TO SELECT PAYMENT FREQUENCY")))))+1</f>
        <v>53509</v>
      </c>
      <c r="C332" s="6">
        <f t="shared" si="31"/>
        <v>0</v>
      </c>
      <c r="D332" s="6">
        <f t="shared" si="36"/>
        <v>0</v>
      </c>
      <c r="E332" s="6">
        <f t="shared" si="35"/>
        <v>-8333.3333333333339</v>
      </c>
      <c r="F332" s="6">
        <f t="shared" si="32"/>
        <v>0</v>
      </c>
      <c r="G332" s="26"/>
      <c r="H332" s="6">
        <f t="shared" si="33"/>
        <v>0</v>
      </c>
      <c r="I332" s="12">
        <f t="shared" si="34"/>
        <v>0</v>
      </c>
    </row>
    <row r="333" spans="2:9" x14ac:dyDescent="0.2">
      <c r="B333" s="2">
        <f>EOMONTH($B332,IF(Template!$C$8=Validation!$A$2,Validation!$C$2,IF(Template!$C$8=Validation!$A$3,Validation!$C$3,IF(Template!$C$8=Validation!$A$4,Validation!$C$4,IF(Template!$C$8=Validation!$A$5,Validation!$C$5,"NEED TO SELECT PAYMENT FREQUENCY")))))+1</f>
        <v>53540</v>
      </c>
      <c r="C333" s="6">
        <f t="shared" si="31"/>
        <v>0</v>
      </c>
      <c r="D333" s="6">
        <f t="shared" si="36"/>
        <v>0</v>
      </c>
      <c r="E333" s="6">
        <f t="shared" si="35"/>
        <v>-8333.3333333333339</v>
      </c>
      <c r="F333" s="6">
        <f t="shared" si="32"/>
        <v>0</v>
      </c>
      <c r="G333" s="26"/>
      <c r="H333" s="6">
        <f t="shared" si="33"/>
        <v>0</v>
      </c>
      <c r="I333" s="12">
        <f t="shared" si="34"/>
        <v>0</v>
      </c>
    </row>
    <row r="334" spans="2:9" x14ac:dyDescent="0.2">
      <c r="B334" s="2">
        <f>EOMONTH($B333,IF(Template!$C$8=Validation!$A$2,Validation!$C$2,IF(Template!$C$8=Validation!$A$3,Validation!$C$3,IF(Template!$C$8=Validation!$A$4,Validation!$C$4,IF(Template!$C$8=Validation!$A$5,Validation!$C$5,"NEED TO SELECT PAYMENT FREQUENCY")))))+1</f>
        <v>53571</v>
      </c>
      <c r="C334" s="6">
        <f t="shared" si="31"/>
        <v>0</v>
      </c>
      <c r="D334" s="6">
        <f t="shared" si="36"/>
        <v>0</v>
      </c>
      <c r="E334" s="6">
        <f t="shared" si="35"/>
        <v>-8333.3333333333339</v>
      </c>
      <c r="F334" s="6">
        <f t="shared" si="32"/>
        <v>0</v>
      </c>
      <c r="G334" s="26"/>
      <c r="H334" s="6">
        <f t="shared" si="33"/>
        <v>0</v>
      </c>
      <c r="I334" s="12">
        <f t="shared" si="34"/>
        <v>0</v>
      </c>
    </row>
    <row r="335" spans="2:9" x14ac:dyDescent="0.2">
      <c r="B335" s="2">
        <f>EOMONTH($B334,IF(Template!$C$8=Validation!$A$2,Validation!$C$2,IF(Template!$C$8=Validation!$A$3,Validation!$C$3,IF(Template!$C$8=Validation!$A$4,Validation!$C$4,IF(Template!$C$8=Validation!$A$5,Validation!$C$5,"NEED TO SELECT PAYMENT FREQUENCY")))))+1</f>
        <v>53601</v>
      </c>
      <c r="C335" s="6">
        <f t="shared" ref="C335:C377" si="37">ROUNDDOWN(H334,2)</f>
        <v>0</v>
      </c>
      <c r="D335" s="6">
        <f t="shared" si="36"/>
        <v>0</v>
      </c>
      <c r="E335" s="6">
        <f t="shared" si="35"/>
        <v>-8333.3333333333339</v>
      </c>
      <c r="F335" s="6">
        <f t="shared" si="32"/>
        <v>0</v>
      </c>
      <c r="G335" s="26"/>
      <c r="H335" s="6">
        <f t="shared" si="33"/>
        <v>0</v>
      </c>
      <c r="I335" s="12">
        <f t="shared" si="34"/>
        <v>0</v>
      </c>
    </row>
    <row r="336" spans="2:9" x14ac:dyDescent="0.2">
      <c r="B336" s="2">
        <f>EOMONTH($B335,IF(Template!$C$8=Validation!$A$2,Validation!$C$2,IF(Template!$C$8=Validation!$A$3,Validation!$C$3,IF(Template!$C$8=Validation!$A$4,Validation!$C$4,IF(Template!$C$8=Validation!$A$5,Validation!$C$5,"NEED TO SELECT PAYMENT FREQUENCY")))))+1</f>
        <v>53632</v>
      </c>
      <c r="C336" s="6">
        <f t="shared" si="37"/>
        <v>0</v>
      </c>
      <c r="D336" s="6">
        <f t="shared" si="36"/>
        <v>0</v>
      </c>
      <c r="E336" s="6">
        <f t="shared" si="35"/>
        <v>-8333.3333333333339</v>
      </c>
      <c r="F336" s="6">
        <f t="shared" si="32"/>
        <v>0</v>
      </c>
      <c r="G336" s="26"/>
      <c r="H336" s="6">
        <f t="shared" si="33"/>
        <v>0</v>
      </c>
      <c r="I336" s="12">
        <f t="shared" si="34"/>
        <v>0</v>
      </c>
    </row>
    <row r="337" spans="2:9" x14ac:dyDescent="0.2">
      <c r="B337" s="2">
        <f>EOMONTH($B336,IF(Template!$C$8=Validation!$A$2,Validation!$C$2,IF(Template!$C$8=Validation!$A$3,Validation!$C$3,IF(Template!$C$8=Validation!$A$4,Validation!$C$4,IF(Template!$C$8=Validation!$A$5,Validation!$C$5,"NEED TO SELECT PAYMENT FREQUENCY")))))+1</f>
        <v>53662</v>
      </c>
      <c r="C337" s="6">
        <f t="shared" si="37"/>
        <v>0</v>
      </c>
      <c r="D337" s="6">
        <f t="shared" si="36"/>
        <v>0</v>
      </c>
      <c r="E337" s="6">
        <f t="shared" si="35"/>
        <v>-8333.3333333333339</v>
      </c>
      <c r="F337" s="6">
        <f t="shared" si="32"/>
        <v>0</v>
      </c>
      <c r="G337" s="26"/>
      <c r="H337" s="6">
        <f t="shared" si="33"/>
        <v>0</v>
      </c>
      <c r="I337" s="12">
        <f t="shared" si="34"/>
        <v>0</v>
      </c>
    </row>
    <row r="338" spans="2:9" x14ac:dyDescent="0.2">
      <c r="B338" s="2">
        <f>EOMONTH($B337,IF(Template!$C$8=Validation!$A$2,Validation!$C$2,IF(Template!$C$8=Validation!$A$3,Validation!$C$3,IF(Template!$C$8=Validation!$A$4,Validation!$C$4,IF(Template!$C$8=Validation!$A$5,Validation!$C$5,"NEED TO SELECT PAYMENT FREQUENCY")))))+1</f>
        <v>53693</v>
      </c>
      <c r="C338" s="6">
        <f t="shared" si="37"/>
        <v>0</v>
      </c>
      <c r="D338" s="6">
        <f t="shared" si="36"/>
        <v>0</v>
      </c>
      <c r="E338" s="6">
        <f t="shared" si="35"/>
        <v>-8333.3333333333339</v>
      </c>
      <c r="F338" s="6">
        <f t="shared" si="32"/>
        <v>0</v>
      </c>
      <c r="G338" s="26"/>
      <c r="H338" s="6">
        <f t="shared" si="33"/>
        <v>0</v>
      </c>
      <c r="I338" s="12">
        <f t="shared" si="34"/>
        <v>0</v>
      </c>
    </row>
    <row r="339" spans="2:9" x14ac:dyDescent="0.2">
      <c r="B339" s="2">
        <f>EOMONTH($B338,IF(Template!$C$8=Validation!$A$2,Validation!$C$2,IF(Template!$C$8=Validation!$A$3,Validation!$C$3,IF(Template!$C$8=Validation!$A$4,Validation!$C$4,IF(Template!$C$8=Validation!$A$5,Validation!$C$5,"NEED TO SELECT PAYMENT FREQUENCY")))))+1</f>
        <v>53724</v>
      </c>
      <c r="C339" s="6">
        <f t="shared" si="37"/>
        <v>0</v>
      </c>
      <c r="D339" s="6">
        <f t="shared" si="36"/>
        <v>0</v>
      </c>
      <c r="E339" s="6">
        <f t="shared" si="35"/>
        <v>-8333.3333333333339</v>
      </c>
      <c r="F339" s="6">
        <f t="shared" si="32"/>
        <v>0</v>
      </c>
      <c r="G339" s="26"/>
      <c r="H339" s="6">
        <f t="shared" si="33"/>
        <v>0</v>
      </c>
      <c r="I339" s="12">
        <f t="shared" si="34"/>
        <v>0</v>
      </c>
    </row>
    <row r="340" spans="2:9" x14ac:dyDescent="0.2">
      <c r="B340" s="2">
        <f>EOMONTH($B339,IF(Template!$C$8=Validation!$A$2,Validation!$C$2,IF(Template!$C$8=Validation!$A$3,Validation!$C$3,IF(Template!$C$8=Validation!$A$4,Validation!$C$4,IF(Template!$C$8=Validation!$A$5,Validation!$C$5,"NEED TO SELECT PAYMENT FREQUENCY")))))+1</f>
        <v>53752</v>
      </c>
      <c r="C340" s="6">
        <f t="shared" si="37"/>
        <v>0</v>
      </c>
      <c r="D340" s="6">
        <f t="shared" si="36"/>
        <v>0</v>
      </c>
      <c r="E340" s="6">
        <f t="shared" si="35"/>
        <v>-8333.3333333333339</v>
      </c>
      <c r="F340" s="6">
        <f t="shared" ref="F340:F377" si="38">C340*$C$5*YEARFRAC($B339,$B340,3)</f>
        <v>0</v>
      </c>
      <c r="G340" s="26"/>
      <c r="H340" s="6">
        <f t="shared" ref="H340:H377" si="39">IF((C340+D340+E340+G340)&lt;=0,0,C340+D340+E340+G340)</f>
        <v>0</v>
      </c>
      <c r="I340" s="12">
        <f t="shared" ref="I340:I377" si="40">IF(C340&gt;0,SUM(ABS(E340),F340),0)</f>
        <v>0</v>
      </c>
    </row>
    <row r="341" spans="2:9" x14ac:dyDescent="0.2">
      <c r="B341" s="2">
        <f>EOMONTH($B340,IF(Template!$C$8=Validation!$A$2,Validation!$C$2,IF(Template!$C$8=Validation!$A$3,Validation!$C$3,IF(Template!$C$8=Validation!$A$4,Validation!$C$4,IF(Template!$C$8=Validation!$A$5,Validation!$C$5,"NEED TO SELECT PAYMENT FREQUENCY")))))+1</f>
        <v>53783</v>
      </c>
      <c r="C341" s="6">
        <f t="shared" si="37"/>
        <v>0</v>
      </c>
      <c r="D341" s="6">
        <f t="shared" si="36"/>
        <v>0</v>
      </c>
      <c r="E341" s="6">
        <f t="shared" si="35"/>
        <v>-8333.3333333333339</v>
      </c>
      <c r="F341" s="6">
        <f t="shared" si="38"/>
        <v>0</v>
      </c>
      <c r="G341" s="26"/>
      <c r="H341" s="6">
        <f t="shared" si="39"/>
        <v>0</v>
      </c>
      <c r="I341" s="12">
        <f t="shared" si="40"/>
        <v>0</v>
      </c>
    </row>
    <row r="342" spans="2:9" x14ac:dyDescent="0.2">
      <c r="B342" s="2">
        <f>EOMONTH($B341,IF(Template!$C$8=Validation!$A$2,Validation!$C$2,IF(Template!$C$8=Validation!$A$3,Validation!$C$3,IF(Template!$C$8=Validation!$A$4,Validation!$C$4,IF(Template!$C$8=Validation!$A$5,Validation!$C$5,"NEED TO SELECT PAYMENT FREQUENCY")))))+1</f>
        <v>53813</v>
      </c>
      <c r="C342" s="6">
        <f t="shared" si="37"/>
        <v>0</v>
      </c>
      <c r="D342" s="6">
        <f t="shared" si="36"/>
        <v>0</v>
      </c>
      <c r="E342" s="6">
        <f t="shared" si="35"/>
        <v>-8333.3333333333339</v>
      </c>
      <c r="F342" s="6">
        <f t="shared" si="38"/>
        <v>0</v>
      </c>
      <c r="G342" s="26"/>
      <c r="H342" s="6">
        <f t="shared" si="39"/>
        <v>0</v>
      </c>
      <c r="I342" s="12">
        <f t="shared" si="40"/>
        <v>0</v>
      </c>
    </row>
    <row r="343" spans="2:9" x14ac:dyDescent="0.2">
      <c r="B343" s="2">
        <f>EOMONTH($B342,IF(Template!$C$8=Validation!$A$2,Validation!$C$2,IF(Template!$C$8=Validation!$A$3,Validation!$C$3,IF(Template!$C$8=Validation!$A$4,Validation!$C$4,IF(Template!$C$8=Validation!$A$5,Validation!$C$5,"NEED TO SELECT PAYMENT FREQUENCY")))))+1</f>
        <v>53844</v>
      </c>
      <c r="C343" s="6">
        <f t="shared" si="37"/>
        <v>0</v>
      </c>
      <c r="D343" s="6">
        <f t="shared" si="36"/>
        <v>0</v>
      </c>
      <c r="E343" s="6">
        <f t="shared" si="35"/>
        <v>-8333.3333333333339</v>
      </c>
      <c r="F343" s="6">
        <f t="shared" si="38"/>
        <v>0</v>
      </c>
      <c r="G343" s="26"/>
      <c r="H343" s="6">
        <f t="shared" si="39"/>
        <v>0</v>
      </c>
      <c r="I343" s="12">
        <f t="shared" si="40"/>
        <v>0</v>
      </c>
    </row>
    <row r="344" spans="2:9" x14ac:dyDescent="0.2">
      <c r="B344" s="2">
        <f>EOMONTH($B343,IF(Template!$C$8=Validation!$A$2,Validation!$C$2,IF(Template!$C$8=Validation!$A$3,Validation!$C$3,IF(Template!$C$8=Validation!$A$4,Validation!$C$4,IF(Template!$C$8=Validation!$A$5,Validation!$C$5,"NEED TO SELECT PAYMENT FREQUENCY")))))+1</f>
        <v>53874</v>
      </c>
      <c r="C344" s="6">
        <f t="shared" si="37"/>
        <v>0</v>
      </c>
      <c r="D344" s="6">
        <f t="shared" si="36"/>
        <v>0</v>
      </c>
      <c r="E344" s="6">
        <f t="shared" si="35"/>
        <v>-8333.3333333333339</v>
      </c>
      <c r="F344" s="6">
        <f t="shared" si="38"/>
        <v>0</v>
      </c>
      <c r="G344" s="26"/>
      <c r="H344" s="6">
        <f t="shared" si="39"/>
        <v>0</v>
      </c>
      <c r="I344" s="12">
        <f t="shared" si="40"/>
        <v>0</v>
      </c>
    </row>
    <row r="345" spans="2:9" x14ac:dyDescent="0.2">
      <c r="B345" s="2">
        <f>EOMONTH($B344,IF(Template!$C$8=Validation!$A$2,Validation!$C$2,IF(Template!$C$8=Validation!$A$3,Validation!$C$3,IF(Template!$C$8=Validation!$A$4,Validation!$C$4,IF(Template!$C$8=Validation!$A$5,Validation!$C$5,"NEED TO SELECT PAYMENT FREQUENCY")))))+1</f>
        <v>53905</v>
      </c>
      <c r="C345" s="6">
        <f t="shared" si="37"/>
        <v>0</v>
      </c>
      <c r="D345" s="6">
        <f t="shared" si="36"/>
        <v>0</v>
      </c>
      <c r="E345" s="6">
        <f t="shared" si="35"/>
        <v>-8333.3333333333339</v>
      </c>
      <c r="F345" s="6">
        <f t="shared" si="38"/>
        <v>0</v>
      </c>
      <c r="G345" s="26"/>
      <c r="H345" s="6">
        <f t="shared" si="39"/>
        <v>0</v>
      </c>
      <c r="I345" s="12">
        <f t="shared" si="40"/>
        <v>0</v>
      </c>
    </row>
    <row r="346" spans="2:9" x14ac:dyDescent="0.2">
      <c r="B346" s="2">
        <f>EOMONTH($B345,IF(Template!$C$8=Validation!$A$2,Validation!$C$2,IF(Template!$C$8=Validation!$A$3,Validation!$C$3,IF(Template!$C$8=Validation!$A$4,Validation!$C$4,IF(Template!$C$8=Validation!$A$5,Validation!$C$5,"NEED TO SELECT PAYMENT FREQUENCY")))))+1</f>
        <v>53936</v>
      </c>
      <c r="C346" s="6">
        <f t="shared" si="37"/>
        <v>0</v>
      </c>
      <c r="D346" s="6">
        <f t="shared" si="36"/>
        <v>0</v>
      </c>
      <c r="E346" s="6">
        <f t="shared" si="35"/>
        <v>-8333.3333333333339</v>
      </c>
      <c r="F346" s="6">
        <f t="shared" si="38"/>
        <v>0</v>
      </c>
      <c r="G346" s="26"/>
      <c r="H346" s="6">
        <f t="shared" si="39"/>
        <v>0</v>
      </c>
      <c r="I346" s="12">
        <f t="shared" si="40"/>
        <v>0</v>
      </c>
    </row>
    <row r="347" spans="2:9" x14ac:dyDescent="0.2">
      <c r="B347" s="2">
        <f>EOMONTH($B346,IF(Template!$C$8=Validation!$A$2,Validation!$C$2,IF(Template!$C$8=Validation!$A$3,Validation!$C$3,IF(Template!$C$8=Validation!$A$4,Validation!$C$4,IF(Template!$C$8=Validation!$A$5,Validation!$C$5,"NEED TO SELECT PAYMENT FREQUENCY")))))+1</f>
        <v>53966</v>
      </c>
      <c r="C347" s="6">
        <f t="shared" si="37"/>
        <v>0</v>
      </c>
      <c r="D347" s="6">
        <f t="shared" si="36"/>
        <v>0</v>
      </c>
      <c r="E347" s="6">
        <f t="shared" si="35"/>
        <v>-8333.3333333333339</v>
      </c>
      <c r="F347" s="6">
        <f t="shared" si="38"/>
        <v>0</v>
      </c>
      <c r="G347" s="26"/>
      <c r="H347" s="6">
        <f t="shared" si="39"/>
        <v>0</v>
      </c>
      <c r="I347" s="12">
        <f t="shared" si="40"/>
        <v>0</v>
      </c>
    </row>
    <row r="348" spans="2:9" x14ac:dyDescent="0.2">
      <c r="B348" s="2">
        <f>EOMONTH($B347,IF(Template!$C$8=Validation!$A$2,Validation!$C$2,IF(Template!$C$8=Validation!$A$3,Validation!$C$3,IF(Template!$C$8=Validation!$A$4,Validation!$C$4,IF(Template!$C$8=Validation!$A$5,Validation!$C$5,"NEED TO SELECT PAYMENT FREQUENCY")))))+1</f>
        <v>53997</v>
      </c>
      <c r="C348" s="6">
        <f t="shared" si="37"/>
        <v>0</v>
      </c>
      <c r="D348" s="6">
        <f t="shared" si="36"/>
        <v>0</v>
      </c>
      <c r="E348" s="6">
        <f t="shared" si="35"/>
        <v>-8333.3333333333339</v>
      </c>
      <c r="F348" s="6">
        <f t="shared" si="38"/>
        <v>0</v>
      </c>
      <c r="G348" s="26"/>
      <c r="H348" s="6">
        <f t="shared" si="39"/>
        <v>0</v>
      </c>
      <c r="I348" s="12">
        <f t="shared" si="40"/>
        <v>0</v>
      </c>
    </row>
    <row r="349" spans="2:9" x14ac:dyDescent="0.2">
      <c r="B349" s="2">
        <f>EOMONTH($B348,IF(Template!$C$8=Validation!$A$2,Validation!$C$2,IF(Template!$C$8=Validation!$A$3,Validation!$C$3,IF(Template!$C$8=Validation!$A$4,Validation!$C$4,IF(Template!$C$8=Validation!$A$5,Validation!$C$5,"NEED TO SELECT PAYMENT FREQUENCY")))))+1</f>
        <v>54027</v>
      </c>
      <c r="C349" s="6">
        <f t="shared" si="37"/>
        <v>0</v>
      </c>
      <c r="D349" s="6">
        <f t="shared" si="36"/>
        <v>0</v>
      </c>
      <c r="E349" s="6">
        <f t="shared" si="35"/>
        <v>-8333.3333333333339</v>
      </c>
      <c r="F349" s="6">
        <f t="shared" si="38"/>
        <v>0</v>
      </c>
      <c r="G349" s="26"/>
      <c r="H349" s="6">
        <f t="shared" si="39"/>
        <v>0</v>
      </c>
      <c r="I349" s="12">
        <f t="shared" si="40"/>
        <v>0</v>
      </c>
    </row>
    <row r="350" spans="2:9" x14ac:dyDescent="0.2">
      <c r="B350" s="2">
        <f>EOMONTH($B349,IF(Template!$C$8=Validation!$A$2,Validation!$C$2,IF(Template!$C$8=Validation!$A$3,Validation!$C$3,IF(Template!$C$8=Validation!$A$4,Validation!$C$4,IF(Template!$C$8=Validation!$A$5,Validation!$C$5,"NEED TO SELECT PAYMENT FREQUENCY")))))+1</f>
        <v>54058</v>
      </c>
      <c r="C350" s="6">
        <f t="shared" si="37"/>
        <v>0</v>
      </c>
      <c r="D350" s="6">
        <f t="shared" si="36"/>
        <v>0</v>
      </c>
      <c r="E350" s="6">
        <f t="shared" si="35"/>
        <v>-8333.3333333333339</v>
      </c>
      <c r="F350" s="6">
        <f t="shared" si="38"/>
        <v>0</v>
      </c>
      <c r="G350" s="26"/>
      <c r="H350" s="6">
        <f t="shared" si="39"/>
        <v>0</v>
      </c>
      <c r="I350" s="12">
        <f t="shared" si="40"/>
        <v>0</v>
      </c>
    </row>
    <row r="351" spans="2:9" x14ac:dyDescent="0.2">
      <c r="B351" s="2">
        <f>EOMONTH($B350,IF(Template!$C$8=Validation!$A$2,Validation!$C$2,IF(Template!$C$8=Validation!$A$3,Validation!$C$3,IF(Template!$C$8=Validation!$A$4,Validation!$C$4,IF(Template!$C$8=Validation!$A$5,Validation!$C$5,"NEED TO SELECT PAYMENT FREQUENCY")))))+1</f>
        <v>54089</v>
      </c>
      <c r="C351" s="6">
        <f t="shared" si="37"/>
        <v>0</v>
      </c>
      <c r="D351" s="6">
        <f t="shared" si="36"/>
        <v>0</v>
      </c>
      <c r="E351" s="6">
        <f t="shared" si="35"/>
        <v>-8333.3333333333339</v>
      </c>
      <c r="F351" s="6">
        <f t="shared" si="38"/>
        <v>0</v>
      </c>
      <c r="G351" s="26"/>
      <c r="H351" s="6">
        <f t="shared" si="39"/>
        <v>0</v>
      </c>
      <c r="I351" s="12">
        <f t="shared" si="40"/>
        <v>0</v>
      </c>
    </row>
    <row r="352" spans="2:9" x14ac:dyDescent="0.2">
      <c r="B352" s="2">
        <f>EOMONTH($B351,IF(Template!$C$8=Validation!$A$2,Validation!$C$2,IF(Template!$C$8=Validation!$A$3,Validation!$C$3,IF(Template!$C$8=Validation!$A$4,Validation!$C$4,IF(Template!$C$8=Validation!$A$5,Validation!$C$5,"NEED TO SELECT PAYMENT FREQUENCY")))))+1</f>
        <v>54118</v>
      </c>
      <c r="C352" s="6">
        <f t="shared" si="37"/>
        <v>0</v>
      </c>
      <c r="D352" s="6">
        <f t="shared" si="36"/>
        <v>0</v>
      </c>
      <c r="E352" s="6">
        <f t="shared" si="35"/>
        <v>-8333.3333333333339</v>
      </c>
      <c r="F352" s="6">
        <f t="shared" si="38"/>
        <v>0</v>
      </c>
      <c r="G352" s="26"/>
      <c r="H352" s="6">
        <f t="shared" si="39"/>
        <v>0</v>
      </c>
      <c r="I352" s="12">
        <f t="shared" si="40"/>
        <v>0</v>
      </c>
    </row>
    <row r="353" spans="2:9" x14ac:dyDescent="0.2">
      <c r="B353" s="2">
        <f>EOMONTH($B352,IF(Template!$C$8=Validation!$A$2,Validation!$C$2,IF(Template!$C$8=Validation!$A$3,Validation!$C$3,IF(Template!$C$8=Validation!$A$4,Validation!$C$4,IF(Template!$C$8=Validation!$A$5,Validation!$C$5,"NEED TO SELECT PAYMENT FREQUENCY")))))+1</f>
        <v>54149</v>
      </c>
      <c r="C353" s="6">
        <f t="shared" si="37"/>
        <v>0</v>
      </c>
      <c r="D353" s="6">
        <f t="shared" si="36"/>
        <v>0</v>
      </c>
      <c r="E353" s="6">
        <f t="shared" si="35"/>
        <v>-8333.3333333333339</v>
      </c>
      <c r="F353" s="6">
        <f t="shared" si="38"/>
        <v>0</v>
      </c>
      <c r="G353" s="26"/>
      <c r="H353" s="6">
        <f t="shared" si="39"/>
        <v>0</v>
      </c>
      <c r="I353" s="12">
        <f t="shared" si="40"/>
        <v>0</v>
      </c>
    </row>
    <row r="354" spans="2:9" x14ac:dyDescent="0.2">
      <c r="B354" s="2">
        <f>EOMONTH($B353,IF(Template!$C$8=Validation!$A$2,Validation!$C$2,IF(Template!$C$8=Validation!$A$3,Validation!$C$3,IF(Template!$C$8=Validation!$A$4,Validation!$C$4,IF(Template!$C$8=Validation!$A$5,Validation!$C$5,"NEED TO SELECT PAYMENT FREQUENCY")))))+1</f>
        <v>54179</v>
      </c>
      <c r="C354" s="6">
        <f t="shared" si="37"/>
        <v>0</v>
      </c>
      <c r="D354" s="6">
        <f t="shared" si="36"/>
        <v>0</v>
      </c>
      <c r="E354" s="6">
        <f t="shared" si="35"/>
        <v>-8333.3333333333339</v>
      </c>
      <c r="F354" s="6">
        <f t="shared" si="38"/>
        <v>0</v>
      </c>
      <c r="G354" s="26"/>
      <c r="H354" s="6">
        <f t="shared" si="39"/>
        <v>0</v>
      </c>
      <c r="I354" s="12">
        <f t="shared" si="40"/>
        <v>0</v>
      </c>
    </row>
    <row r="355" spans="2:9" x14ac:dyDescent="0.2">
      <c r="B355" s="2">
        <f>EOMONTH($B354,IF(Template!$C$8=Validation!$A$2,Validation!$C$2,IF(Template!$C$8=Validation!$A$3,Validation!$C$3,IF(Template!$C$8=Validation!$A$4,Validation!$C$4,IF(Template!$C$8=Validation!$A$5,Validation!$C$5,"NEED TO SELECT PAYMENT FREQUENCY")))))+1</f>
        <v>54210</v>
      </c>
      <c r="C355" s="6">
        <f t="shared" si="37"/>
        <v>0</v>
      </c>
      <c r="D355" s="6">
        <f t="shared" si="36"/>
        <v>0</v>
      </c>
      <c r="E355" s="6">
        <f t="shared" si="35"/>
        <v>-8333.3333333333339</v>
      </c>
      <c r="F355" s="6">
        <f t="shared" si="38"/>
        <v>0</v>
      </c>
      <c r="G355" s="26"/>
      <c r="H355" s="6">
        <f t="shared" si="39"/>
        <v>0</v>
      </c>
      <c r="I355" s="12">
        <f t="shared" si="40"/>
        <v>0</v>
      </c>
    </row>
    <row r="356" spans="2:9" x14ac:dyDescent="0.2">
      <c r="B356" s="2">
        <f>EOMONTH($B355,IF(Template!$C$8=Validation!$A$2,Validation!$C$2,IF(Template!$C$8=Validation!$A$3,Validation!$C$3,IF(Template!$C$8=Validation!$A$4,Validation!$C$4,IF(Template!$C$8=Validation!$A$5,Validation!$C$5,"NEED TO SELECT PAYMENT FREQUENCY")))))+1</f>
        <v>54240</v>
      </c>
      <c r="C356" s="6">
        <f t="shared" si="37"/>
        <v>0</v>
      </c>
      <c r="D356" s="6">
        <f t="shared" si="36"/>
        <v>0</v>
      </c>
      <c r="E356" s="6">
        <f t="shared" si="35"/>
        <v>-8333.3333333333339</v>
      </c>
      <c r="F356" s="6">
        <f t="shared" si="38"/>
        <v>0</v>
      </c>
      <c r="G356" s="26"/>
      <c r="H356" s="6">
        <f t="shared" si="39"/>
        <v>0</v>
      </c>
      <c r="I356" s="12">
        <f t="shared" si="40"/>
        <v>0</v>
      </c>
    </row>
    <row r="357" spans="2:9" x14ac:dyDescent="0.2">
      <c r="B357" s="2">
        <f>EOMONTH($B356,IF(Template!$C$8=Validation!$A$2,Validation!$C$2,IF(Template!$C$8=Validation!$A$3,Validation!$C$3,IF(Template!$C$8=Validation!$A$4,Validation!$C$4,IF(Template!$C$8=Validation!$A$5,Validation!$C$5,"NEED TO SELECT PAYMENT FREQUENCY")))))+1</f>
        <v>54271</v>
      </c>
      <c r="C357" s="6">
        <f t="shared" si="37"/>
        <v>0</v>
      </c>
      <c r="D357" s="6">
        <f t="shared" si="36"/>
        <v>0</v>
      </c>
      <c r="E357" s="6">
        <f t="shared" si="35"/>
        <v>-8333.3333333333339</v>
      </c>
      <c r="F357" s="6">
        <f t="shared" si="38"/>
        <v>0</v>
      </c>
      <c r="G357" s="26"/>
      <c r="H357" s="6">
        <f t="shared" si="39"/>
        <v>0</v>
      </c>
      <c r="I357" s="12">
        <f t="shared" si="40"/>
        <v>0</v>
      </c>
    </row>
    <row r="358" spans="2:9" x14ac:dyDescent="0.2">
      <c r="B358" s="2">
        <f>EOMONTH($B357,IF(Template!$C$8=Validation!$A$2,Validation!$C$2,IF(Template!$C$8=Validation!$A$3,Validation!$C$3,IF(Template!$C$8=Validation!$A$4,Validation!$C$4,IF(Template!$C$8=Validation!$A$5,Validation!$C$5,"NEED TO SELECT PAYMENT FREQUENCY")))))+1</f>
        <v>54302</v>
      </c>
      <c r="C358" s="6">
        <f t="shared" si="37"/>
        <v>0</v>
      </c>
      <c r="D358" s="6">
        <f t="shared" si="36"/>
        <v>0</v>
      </c>
      <c r="E358" s="6">
        <f t="shared" si="35"/>
        <v>-8333.3333333333339</v>
      </c>
      <c r="F358" s="6">
        <f t="shared" si="38"/>
        <v>0</v>
      </c>
      <c r="G358" s="26"/>
      <c r="H358" s="6">
        <f t="shared" si="39"/>
        <v>0</v>
      </c>
      <c r="I358" s="12">
        <f t="shared" si="40"/>
        <v>0</v>
      </c>
    </row>
    <row r="359" spans="2:9" x14ac:dyDescent="0.2">
      <c r="B359" s="2">
        <f>EOMONTH($B358,IF(Template!$C$8=Validation!$A$2,Validation!$C$2,IF(Template!$C$8=Validation!$A$3,Validation!$C$3,IF(Template!$C$8=Validation!$A$4,Validation!$C$4,IF(Template!$C$8=Validation!$A$5,Validation!$C$5,"NEED TO SELECT PAYMENT FREQUENCY")))))+1</f>
        <v>54332</v>
      </c>
      <c r="C359" s="6">
        <f t="shared" si="37"/>
        <v>0</v>
      </c>
      <c r="D359" s="6">
        <f t="shared" si="36"/>
        <v>0</v>
      </c>
      <c r="E359" s="6">
        <f t="shared" si="35"/>
        <v>-8333.3333333333339</v>
      </c>
      <c r="F359" s="6">
        <f t="shared" si="38"/>
        <v>0</v>
      </c>
      <c r="G359" s="26"/>
      <c r="H359" s="6">
        <f t="shared" si="39"/>
        <v>0</v>
      </c>
      <c r="I359" s="12">
        <f t="shared" si="40"/>
        <v>0</v>
      </c>
    </row>
    <row r="360" spans="2:9" x14ac:dyDescent="0.2">
      <c r="B360" s="2">
        <f>EOMONTH($B359,IF(Template!$C$8=Validation!$A$2,Validation!$C$2,IF(Template!$C$8=Validation!$A$3,Validation!$C$3,IF(Template!$C$8=Validation!$A$4,Validation!$C$4,IF(Template!$C$8=Validation!$A$5,Validation!$C$5,"NEED TO SELECT PAYMENT FREQUENCY")))))+1</f>
        <v>54363</v>
      </c>
      <c r="C360" s="6">
        <f t="shared" si="37"/>
        <v>0</v>
      </c>
      <c r="D360" s="6">
        <f t="shared" si="36"/>
        <v>0</v>
      </c>
      <c r="E360" s="6">
        <f t="shared" si="35"/>
        <v>-8333.3333333333339</v>
      </c>
      <c r="F360" s="6">
        <f t="shared" si="38"/>
        <v>0</v>
      </c>
      <c r="G360" s="26"/>
      <c r="H360" s="6">
        <f t="shared" si="39"/>
        <v>0</v>
      </c>
      <c r="I360" s="12">
        <f t="shared" si="40"/>
        <v>0</v>
      </c>
    </row>
    <row r="361" spans="2:9" x14ac:dyDescent="0.2">
      <c r="B361" s="2">
        <f>EOMONTH($B360,IF(Template!$C$8=Validation!$A$2,Validation!$C$2,IF(Template!$C$8=Validation!$A$3,Validation!$C$3,IF(Template!$C$8=Validation!$A$4,Validation!$C$4,IF(Template!$C$8=Validation!$A$5,Validation!$C$5,"NEED TO SELECT PAYMENT FREQUENCY")))))+1</f>
        <v>54393</v>
      </c>
      <c r="C361" s="6">
        <f t="shared" si="37"/>
        <v>0</v>
      </c>
      <c r="D361" s="6">
        <f t="shared" si="36"/>
        <v>0</v>
      </c>
      <c r="E361" s="6">
        <f t="shared" si="35"/>
        <v>-8333.3333333333339</v>
      </c>
      <c r="F361" s="6">
        <f t="shared" si="38"/>
        <v>0</v>
      </c>
      <c r="G361" s="26"/>
      <c r="H361" s="6">
        <f t="shared" si="39"/>
        <v>0</v>
      </c>
      <c r="I361" s="12">
        <f t="shared" si="40"/>
        <v>0</v>
      </c>
    </row>
    <row r="362" spans="2:9" x14ac:dyDescent="0.2">
      <c r="B362" s="2">
        <f>EOMONTH($B361,IF(Template!$C$8=Validation!$A$2,Validation!$C$2,IF(Template!$C$8=Validation!$A$3,Validation!$C$3,IF(Template!$C$8=Validation!$A$4,Validation!$C$4,IF(Template!$C$8=Validation!$A$5,Validation!$C$5,"NEED TO SELECT PAYMENT FREQUENCY")))))+1</f>
        <v>54424</v>
      </c>
      <c r="C362" s="6">
        <f t="shared" si="37"/>
        <v>0</v>
      </c>
      <c r="D362" s="6">
        <f t="shared" si="36"/>
        <v>0</v>
      </c>
      <c r="E362" s="6">
        <f t="shared" si="35"/>
        <v>-8333.3333333333339</v>
      </c>
      <c r="F362" s="6">
        <f t="shared" si="38"/>
        <v>0</v>
      </c>
      <c r="G362" s="26"/>
      <c r="H362" s="6">
        <f t="shared" si="39"/>
        <v>0</v>
      </c>
      <c r="I362" s="12">
        <f t="shared" si="40"/>
        <v>0</v>
      </c>
    </row>
    <row r="363" spans="2:9" x14ac:dyDescent="0.2">
      <c r="B363" s="2">
        <f>EOMONTH($B362,IF(Template!$C$8=Validation!$A$2,Validation!$C$2,IF(Template!$C$8=Validation!$A$3,Validation!$C$3,IF(Template!$C$8=Validation!$A$4,Validation!$C$4,IF(Template!$C$8=Validation!$A$5,Validation!$C$5,"NEED TO SELECT PAYMENT FREQUENCY")))))+1</f>
        <v>54455</v>
      </c>
      <c r="C363" s="6">
        <f t="shared" si="37"/>
        <v>0</v>
      </c>
      <c r="D363" s="6">
        <f t="shared" si="36"/>
        <v>0</v>
      </c>
      <c r="E363" s="6">
        <f t="shared" si="35"/>
        <v>-8333.3333333333339</v>
      </c>
      <c r="F363" s="6">
        <f t="shared" si="38"/>
        <v>0</v>
      </c>
      <c r="G363" s="26"/>
      <c r="H363" s="6">
        <f t="shared" si="39"/>
        <v>0</v>
      </c>
      <c r="I363" s="12">
        <f t="shared" si="40"/>
        <v>0</v>
      </c>
    </row>
    <row r="364" spans="2:9" x14ac:dyDescent="0.2">
      <c r="B364" s="2">
        <f>EOMONTH($B363,IF(Template!$C$8=Validation!$A$2,Validation!$C$2,IF(Template!$C$8=Validation!$A$3,Validation!$C$3,IF(Template!$C$8=Validation!$A$4,Validation!$C$4,IF(Template!$C$8=Validation!$A$5,Validation!$C$5,"NEED TO SELECT PAYMENT FREQUENCY")))))+1</f>
        <v>54483</v>
      </c>
      <c r="C364" s="6">
        <f t="shared" si="37"/>
        <v>0</v>
      </c>
      <c r="D364" s="6">
        <f t="shared" si="36"/>
        <v>0</v>
      </c>
      <c r="E364" s="6">
        <f t="shared" si="35"/>
        <v>-8333.3333333333339</v>
      </c>
      <c r="F364" s="6">
        <f t="shared" si="38"/>
        <v>0</v>
      </c>
      <c r="G364" s="26"/>
      <c r="H364" s="6">
        <f t="shared" si="39"/>
        <v>0</v>
      </c>
      <c r="I364" s="12">
        <f t="shared" si="40"/>
        <v>0</v>
      </c>
    </row>
    <row r="365" spans="2:9" x14ac:dyDescent="0.2">
      <c r="B365" s="2">
        <f>EOMONTH($B364,IF(Template!$C$8=Validation!$A$2,Validation!$C$2,IF(Template!$C$8=Validation!$A$3,Validation!$C$3,IF(Template!$C$8=Validation!$A$4,Validation!$C$4,IF(Template!$C$8=Validation!$A$5,Validation!$C$5,"NEED TO SELECT PAYMENT FREQUENCY")))))+1</f>
        <v>54514</v>
      </c>
      <c r="C365" s="6">
        <f t="shared" si="37"/>
        <v>0</v>
      </c>
      <c r="D365" s="6">
        <f t="shared" si="36"/>
        <v>0</v>
      </c>
      <c r="E365" s="6">
        <f t="shared" si="35"/>
        <v>-8333.3333333333339</v>
      </c>
      <c r="F365" s="6">
        <f t="shared" si="38"/>
        <v>0</v>
      </c>
      <c r="G365" s="26"/>
      <c r="H365" s="6">
        <f t="shared" si="39"/>
        <v>0</v>
      </c>
      <c r="I365" s="12">
        <f t="shared" si="40"/>
        <v>0</v>
      </c>
    </row>
    <row r="366" spans="2:9" x14ac:dyDescent="0.2">
      <c r="B366" s="2">
        <f>EOMONTH($B365,IF(Template!$C$8=Validation!$A$2,Validation!$C$2,IF(Template!$C$8=Validation!$A$3,Validation!$C$3,IF(Template!$C$8=Validation!$A$4,Validation!$C$4,IF(Template!$C$8=Validation!$A$5,Validation!$C$5,"NEED TO SELECT PAYMENT FREQUENCY")))))+1</f>
        <v>54544</v>
      </c>
      <c r="C366" s="6">
        <f t="shared" si="37"/>
        <v>0</v>
      </c>
      <c r="D366" s="6">
        <f t="shared" si="36"/>
        <v>0</v>
      </c>
      <c r="E366" s="6">
        <f t="shared" si="35"/>
        <v>-8333.3333333333339</v>
      </c>
      <c r="F366" s="6">
        <f t="shared" si="38"/>
        <v>0</v>
      </c>
      <c r="G366" s="26"/>
      <c r="H366" s="6">
        <f t="shared" si="39"/>
        <v>0</v>
      </c>
      <c r="I366" s="12">
        <f t="shared" si="40"/>
        <v>0</v>
      </c>
    </row>
    <row r="367" spans="2:9" x14ac:dyDescent="0.2">
      <c r="B367" s="2">
        <f>EOMONTH($B366,IF(Template!$C$8=Validation!$A$2,Validation!$C$2,IF(Template!$C$8=Validation!$A$3,Validation!$C$3,IF(Template!$C$8=Validation!$A$4,Validation!$C$4,IF(Template!$C$8=Validation!$A$5,Validation!$C$5,"NEED TO SELECT PAYMENT FREQUENCY")))))+1</f>
        <v>54575</v>
      </c>
      <c r="C367" s="6">
        <f t="shared" si="37"/>
        <v>0</v>
      </c>
      <c r="D367" s="6">
        <f t="shared" si="36"/>
        <v>0</v>
      </c>
      <c r="E367" s="6">
        <f t="shared" ref="E367:E377" si="41">-$C$4/$E$6</f>
        <v>-8333.3333333333339</v>
      </c>
      <c r="F367" s="6">
        <f t="shared" si="38"/>
        <v>0</v>
      </c>
      <c r="G367" s="26"/>
      <c r="H367" s="6">
        <f t="shared" si="39"/>
        <v>0</v>
      </c>
      <c r="I367" s="12">
        <f t="shared" si="40"/>
        <v>0</v>
      </c>
    </row>
    <row r="368" spans="2:9" x14ac:dyDescent="0.2">
      <c r="B368" s="2">
        <f>EOMONTH($B367,IF(Template!$C$8=Validation!$A$2,Validation!$C$2,IF(Template!$C$8=Validation!$A$3,Validation!$C$3,IF(Template!$C$8=Validation!$A$4,Validation!$C$4,IF(Template!$C$8=Validation!$A$5,Validation!$C$5,"NEED TO SELECT PAYMENT FREQUENCY")))))+1</f>
        <v>54605</v>
      </c>
      <c r="C368" s="6">
        <f t="shared" si="37"/>
        <v>0</v>
      </c>
      <c r="D368" s="6">
        <f t="shared" si="36"/>
        <v>0</v>
      </c>
      <c r="E368" s="6">
        <f t="shared" si="41"/>
        <v>-8333.3333333333339</v>
      </c>
      <c r="F368" s="6">
        <f t="shared" si="38"/>
        <v>0</v>
      </c>
      <c r="G368" s="26"/>
      <c r="H368" s="6">
        <f t="shared" si="39"/>
        <v>0</v>
      </c>
      <c r="I368" s="12">
        <f t="shared" si="40"/>
        <v>0</v>
      </c>
    </row>
    <row r="369" spans="2:9" x14ac:dyDescent="0.2">
      <c r="B369" s="2">
        <f>EOMONTH($B368,IF(Template!$C$8=Validation!$A$2,Validation!$C$2,IF(Template!$C$8=Validation!$A$3,Validation!$C$3,IF(Template!$C$8=Validation!$A$4,Validation!$C$4,IF(Template!$C$8=Validation!$A$5,Validation!$C$5,"NEED TO SELECT PAYMENT FREQUENCY")))))+1</f>
        <v>54636</v>
      </c>
      <c r="C369" s="6">
        <f t="shared" si="37"/>
        <v>0</v>
      </c>
      <c r="D369" s="6">
        <f t="shared" si="36"/>
        <v>0</v>
      </c>
      <c r="E369" s="6">
        <f t="shared" si="41"/>
        <v>-8333.3333333333339</v>
      </c>
      <c r="F369" s="6">
        <f t="shared" si="38"/>
        <v>0</v>
      </c>
      <c r="G369" s="26"/>
      <c r="H369" s="6">
        <f t="shared" si="39"/>
        <v>0</v>
      </c>
      <c r="I369" s="12">
        <f t="shared" si="40"/>
        <v>0</v>
      </c>
    </row>
    <row r="370" spans="2:9" x14ac:dyDescent="0.2">
      <c r="B370" s="2">
        <f>EOMONTH($B369,IF(Template!$C$8=Validation!$A$2,Validation!$C$2,IF(Template!$C$8=Validation!$A$3,Validation!$C$3,IF(Template!$C$8=Validation!$A$4,Validation!$C$4,IF(Template!$C$8=Validation!$A$5,Validation!$C$5,"NEED TO SELECT PAYMENT FREQUENCY")))))+1</f>
        <v>54667</v>
      </c>
      <c r="C370" s="6">
        <f t="shared" si="37"/>
        <v>0</v>
      </c>
      <c r="D370" s="6">
        <f t="shared" si="36"/>
        <v>0</v>
      </c>
      <c r="E370" s="6">
        <f t="shared" si="41"/>
        <v>-8333.3333333333339</v>
      </c>
      <c r="F370" s="6">
        <f t="shared" si="38"/>
        <v>0</v>
      </c>
      <c r="G370" s="26"/>
      <c r="H370" s="6">
        <f t="shared" si="39"/>
        <v>0</v>
      </c>
      <c r="I370" s="12">
        <f t="shared" si="40"/>
        <v>0</v>
      </c>
    </row>
    <row r="371" spans="2:9" x14ac:dyDescent="0.2">
      <c r="B371" s="2">
        <f>EOMONTH($B370,IF(Template!$C$8=Validation!$A$2,Validation!$C$2,IF(Template!$C$8=Validation!$A$3,Validation!$C$3,IF(Template!$C$8=Validation!$A$4,Validation!$C$4,IF(Template!$C$8=Validation!$A$5,Validation!$C$5,"NEED TO SELECT PAYMENT FREQUENCY")))))+1</f>
        <v>54697</v>
      </c>
      <c r="C371" s="6">
        <f t="shared" si="37"/>
        <v>0</v>
      </c>
      <c r="D371" s="6">
        <f t="shared" si="36"/>
        <v>0</v>
      </c>
      <c r="E371" s="6">
        <f t="shared" si="41"/>
        <v>-8333.3333333333339</v>
      </c>
      <c r="F371" s="6">
        <f t="shared" si="38"/>
        <v>0</v>
      </c>
      <c r="G371" s="26"/>
      <c r="H371" s="6">
        <f t="shared" si="39"/>
        <v>0</v>
      </c>
      <c r="I371" s="12">
        <f t="shared" si="40"/>
        <v>0</v>
      </c>
    </row>
    <row r="372" spans="2:9" x14ac:dyDescent="0.2">
      <c r="B372" s="2">
        <f>EOMONTH($B371,IF(Template!$C$8=Validation!$A$2,Validation!$C$2,IF(Template!$C$8=Validation!$A$3,Validation!$C$3,IF(Template!$C$8=Validation!$A$4,Validation!$C$4,IF(Template!$C$8=Validation!$A$5,Validation!$C$5,"NEED TO SELECT PAYMENT FREQUENCY")))))+1</f>
        <v>54728</v>
      </c>
      <c r="C372" s="6">
        <f t="shared" si="37"/>
        <v>0</v>
      </c>
      <c r="D372" s="6">
        <f t="shared" si="36"/>
        <v>0</v>
      </c>
      <c r="E372" s="6">
        <f t="shared" si="41"/>
        <v>-8333.3333333333339</v>
      </c>
      <c r="F372" s="6">
        <f t="shared" si="38"/>
        <v>0</v>
      </c>
      <c r="G372" s="26"/>
      <c r="H372" s="6">
        <f t="shared" si="39"/>
        <v>0</v>
      </c>
      <c r="I372" s="12">
        <f t="shared" si="40"/>
        <v>0</v>
      </c>
    </row>
    <row r="373" spans="2:9" x14ac:dyDescent="0.2">
      <c r="B373" s="2">
        <f>EOMONTH($B372,IF(Template!$C$8=Validation!$A$2,Validation!$C$2,IF(Template!$C$8=Validation!$A$3,Validation!$C$3,IF(Template!$C$8=Validation!$A$4,Validation!$C$4,IF(Template!$C$8=Validation!$A$5,Validation!$C$5,"NEED TO SELECT PAYMENT FREQUENCY")))))+1</f>
        <v>54758</v>
      </c>
      <c r="C373" s="6">
        <f t="shared" si="37"/>
        <v>0</v>
      </c>
      <c r="D373" s="6">
        <f t="shared" si="36"/>
        <v>0</v>
      </c>
      <c r="E373" s="6">
        <f t="shared" si="41"/>
        <v>-8333.3333333333339</v>
      </c>
      <c r="F373" s="6">
        <f t="shared" si="38"/>
        <v>0</v>
      </c>
      <c r="G373" s="26"/>
      <c r="H373" s="6">
        <f t="shared" si="39"/>
        <v>0</v>
      </c>
      <c r="I373" s="12">
        <f t="shared" si="40"/>
        <v>0</v>
      </c>
    </row>
    <row r="374" spans="2:9" x14ac:dyDescent="0.2">
      <c r="B374" s="2">
        <f>EOMONTH($B373,IF(Template!$C$8=Validation!$A$2,Validation!$C$2,IF(Template!$C$8=Validation!$A$3,Validation!$C$3,IF(Template!$C$8=Validation!$A$4,Validation!$C$4,IF(Template!$C$8=Validation!$A$5,Validation!$C$5,"NEED TO SELECT PAYMENT FREQUENCY")))))+1</f>
        <v>54789</v>
      </c>
      <c r="C374" s="6">
        <f t="shared" si="37"/>
        <v>0</v>
      </c>
      <c r="D374" s="6">
        <f t="shared" si="36"/>
        <v>0</v>
      </c>
      <c r="E374" s="6">
        <f t="shared" si="41"/>
        <v>-8333.3333333333339</v>
      </c>
      <c r="F374" s="6">
        <f t="shared" si="38"/>
        <v>0</v>
      </c>
      <c r="G374" s="26"/>
      <c r="H374" s="6">
        <f t="shared" si="39"/>
        <v>0</v>
      </c>
      <c r="I374" s="12">
        <f t="shared" si="40"/>
        <v>0</v>
      </c>
    </row>
    <row r="375" spans="2:9" x14ac:dyDescent="0.2">
      <c r="B375" s="2">
        <f>EOMONTH($B374,IF(Template!$C$8=Validation!$A$2,Validation!$C$2,IF(Template!$C$8=Validation!$A$3,Validation!$C$3,IF(Template!$C$8=Validation!$A$4,Validation!$C$4,IF(Template!$C$8=Validation!$A$5,Validation!$C$5,"NEED TO SELECT PAYMENT FREQUENCY")))))+1</f>
        <v>54820</v>
      </c>
      <c r="C375" s="6">
        <f t="shared" si="37"/>
        <v>0</v>
      </c>
      <c r="D375" s="6">
        <f t="shared" si="36"/>
        <v>0</v>
      </c>
      <c r="E375" s="6">
        <f t="shared" si="41"/>
        <v>-8333.3333333333339</v>
      </c>
      <c r="F375" s="6">
        <f t="shared" si="38"/>
        <v>0</v>
      </c>
      <c r="G375" s="26"/>
      <c r="H375" s="6">
        <f t="shared" si="39"/>
        <v>0</v>
      </c>
      <c r="I375" s="12">
        <f t="shared" si="40"/>
        <v>0</v>
      </c>
    </row>
    <row r="376" spans="2:9" x14ac:dyDescent="0.2">
      <c r="B376" s="2">
        <f>EOMONTH($B375,IF(Template!$C$8=Validation!$A$2,Validation!$C$2,IF(Template!$C$8=Validation!$A$3,Validation!$C$3,IF(Template!$C$8=Validation!$A$4,Validation!$C$4,IF(Template!$C$8=Validation!$A$5,Validation!$C$5,"NEED TO SELECT PAYMENT FREQUENCY")))))+1</f>
        <v>54848</v>
      </c>
      <c r="C376" s="6">
        <f t="shared" si="37"/>
        <v>0</v>
      </c>
      <c r="D376" s="6">
        <f t="shared" si="36"/>
        <v>0</v>
      </c>
      <c r="E376" s="6">
        <f t="shared" si="41"/>
        <v>-8333.3333333333339</v>
      </c>
      <c r="F376" s="6">
        <f t="shared" si="38"/>
        <v>0</v>
      </c>
      <c r="G376" s="26"/>
      <c r="H376" s="6">
        <f t="shared" si="39"/>
        <v>0</v>
      </c>
      <c r="I376" s="12">
        <f t="shared" si="40"/>
        <v>0</v>
      </c>
    </row>
    <row r="377" spans="2:9" x14ac:dyDescent="0.2">
      <c r="B377" s="2">
        <f>EOMONTH($B376,IF(Template!$C$8=Validation!$A$2,Validation!$C$2,IF(Template!$C$8=Validation!$A$3,Validation!$C$3,IF(Template!$C$8=Validation!$A$4,Validation!$C$4,IF(Template!$C$8=Validation!$A$5,Validation!$C$5,"NEED TO SELECT PAYMENT FREQUENCY")))))+1</f>
        <v>54879</v>
      </c>
      <c r="C377" s="6">
        <f t="shared" si="37"/>
        <v>0</v>
      </c>
      <c r="D377" s="6">
        <f t="shared" si="36"/>
        <v>0</v>
      </c>
      <c r="E377" s="6">
        <f t="shared" si="41"/>
        <v>-8333.3333333333339</v>
      </c>
      <c r="F377" s="6">
        <f t="shared" si="38"/>
        <v>0</v>
      </c>
      <c r="G377" s="26"/>
      <c r="H377" s="6">
        <f t="shared" si="39"/>
        <v>0</v>
      </c>
      <c r="I377" s="12">
        <f t="shared" si="40"/>
        <v>0</v>
      </c>
    </row>
  </sheetData>
  <pageMargins left="0.7" right="0.7" top="0.75" bottom="0.75" header="0.3" footer="0.3"/>
  <pageSetup scale="61" fitToHeight="0" orientation="portrait" r:id="rId1"/>
  <rowBreaks count="1" manualBreakCount="1">
    <brk id="220" max="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3A1FE7-162C-4CEB-AB4F-00C019FC6113}">
          <x14:formula1>
            <xm:f>Validation!$A$2:$A$5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A688-C443-43AF-9C1D-829A5553F5D5}">
  <dimension ref="A1:C5"/>
  <sheetViews>
    <sheetView workbookViewId="0">
      <selection activeCell="C18" sqref="C18"/>
    </sheetView>
  </sheetViews>
  <sheetFormatPr defaultRowHeight="15" x14ac:dyDescent="0.25"/>
  <cols>
    <col min="1" max="1" width="14.140625" bestFit="1" customWidth="1"/>
    <col min="2" max="2" width="23.7109375" bestFit="1" customWidth="1"/>
    <col min="3" max="3" width="17.7109375" bestFit="1" customWidth="1"/>
  </cols>
  <sheetData>
    <row r="1" spans="1:3" x14ac:dyDescent="0.25">
      <c r="A1" s="16" t="s">
        <v>6</v>
      </c>
      <c r="B1" s="16" t="s">
        <v>14</v>
      </c>
      <c r="C1" s="16" t="s">
        <v>24</v>
      </c>
    </row>
    <row r="2" spans="1:3" x14ac:dyDescent="0.25">
      <c r="A2" s="14" t="s">
        <v>10</v>
      </c>
      <c r="B2">
        <v>12</v>
      </c>
      <c r="C2">
        <v>0</v>
      </c>
    </row>
    <row r="3" spans="1:3" x14ac:dyDescent="0.25">
      <c r="A3" t="s">
        <v>11</v>
      </c>
      <c r="B3">
        <v>4</v>
      </c>
      <c r="C3">
        <v>2</v>
      </c>
    </row>
    <row r="4" spans="1:3" x14ac:dyDescent="0.25">
      <c r="A4" t="s">
        <v>12</v>
      </c>
      <c r="B4">
        <v>2</v>
      </c>
      <c r="C4">
        <v>5</v>
      </c>
    </row>
    <row r="5" spans="1:3" x14ac:dyDescent="0.25">
      <c r="A5" t="s">
        <v>13</v>
      </c>
      <c r="B5">
        <v>1</v>
      </c>
      <c r="C5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Validation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Winston Chen</dc:creator>
  <cp:lastModifiedBy>Conner T. Erickson</cp:lastModifiedBy>
  <dcterms:created xsi:type="dcterms:W3CDTF">2023-09-13T23:18:32Z</dcterms:created>
  <dcterms:modified xsi:type="dcterms:W3CDTF">2025-08-19T15:38:21Z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	1033</vt:lpwstr>
  </property>
</Properties>
</file>